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A_Construction d'ensembles_Aide à la pierre\C - CAAP\12-Fiches signalétiques pour promoteurs\"/>
    </mc:Choice>
  </mc:AlternateContent>
  <workbookProtection workbookAlgorithmName="SHA-512" workbookHashValue="nGdYgLlvF2hcbE6fKtF8xkX+NVK6tWBrQ9oJjYlR5EWFyYy2/uVRhH3TqetY+eG25axw6KdUpi3YEYHHWFODFA==" workbookSaltValue="hwSI/JqYjSrp6hQLWNPYXg==" workbookSpinCount="100000" lockStructure="1"/>
  <bookViews>
    <workbookView xWindow="0" yWindow="0" windowWidth="2745" windowHeight="0" tabRatio="842" firstSheet="2" activeTab="2"/>
  </bookViews>
  <sheets>
    <sheet name="&gt;&gt; Fiche urbanistique" sheetId="17" r:id="rId1"/>
    <sheet name="PAP QE_Zone de base n°1" sheetId="31" r:id="rId2"/>
    <sheet name="PAP NQ_Zone de base n°1" sheetId="25" r:id="rId3"/>
    <sheet name="PAP exécutant un PAG &quot;2011-17&quot;" sheetId="26" r:id="rId4"/>
    <sheet name="PAP exécutant un PAG &quot;2004&quot;" sheetId="27" r:id="rId5"/>
    <sheet name="PAP exécutant un PAG &quot;1937&quot;" sheetId="28" r:id="rId6"/>
    <sheet name="PAP_NQ - Convention art.36" sheetId="30" r:id="rId7"/>
    <sheet name="annick" sheetId="23" state="hidden" r:id="rId8"/>
  </sheets>
  <externalReferences>
    <externalReference r:id="rId9"/>
  </externalReferences>
  <definedNames>
    <definedName name="_Toc44573410" localSheetId="2">#REF!</definedName>
    <definedName name="_Toc44573410" localSheetId="1">#REF!</definedName>
    <definedName name="_Toc44573410" localSheetId="6">#REF!</definedName>
    <definedName name="_Toc44573410">#REF!</definedName>
    <definedName name="_Toc67390397" localSheetId="0">'&gt;&gt; Fiche urbanistique'!$B$24</definedName>
    <definedName name="_Toc67390397" localSheetId="2">'PAP NQ_Zone de base n°1'!#REF!</definedName>
    <definedName name="_Toc67390397" localSheetId="1">'PAP QE_Zone de base n°1'!#REF!</definedName>
    <definedName name="_Toc67390397" localSheetId="6">'PAP_NQ - Convention art.36'!#REF!</definedName>
    <definedName name="Audittype">'[1]drop-downs'!$B$2:$B$3</definedName>
    <definedName name="brfdcusip" localSheetId="0">#REF!</definedName>
    <definedName name="brfdcusip" localSheetId="2">#REF!</definedName>
    <definedName name="brfdcusip" localSheetId="1">#REF!</definedName>
    <definedName name="brfdcusip" localSheetId="6">#REF!</definedName>
    <definedName name="brfdcusip">#REF!</definedName>
    <definedName name="cusip" localSheetId="0">#REF!</definedName>
    <definedName name="cusip" localSheetId="2">#REF!</definedName>
    <definedName name="cusip" localSheetId="1">#REF!</definedName>
    <definedName name="cusip" localSheetId="6">#REF!</definedName>
    <definedName name="cusip">#REF!</definedName>
    <definedName name="Motif">'[1]drop-downs'!$D$2:$D$12</definedName>
    <definedName name="OLE_LINK1" localSheetId="3">'PAP exécutant un PAG "2011-17"'!$O$1</definedName>
    <definedName name="_xlnm.Print_Area" localSheetId="5">'PAP exécutant un PAG "1937"'!$A$1:$AK$72</definedName>
    <definedName name="_xlnm.Print_Area" localSheetId="4">'PAP exécutant un PAG "2004"'!$A$1:$AK$72</definedName>
    <definedName name="_xlnm.Print_Area" localSheetId="3">'PAP exécutant un PAG "2011-17"'!$A$1:$AK$73</definedName>
    <definedName name="res">'[1]drop-downs'!$C$2:$C$5</definedName>
    <definedName name="Risque">'[1]drop-downs'!$A$2:$A$5</definedName>
    <definedName name="suppl">'[1]drop-downs'!$E$2:$E$5</definedName>
    <definedName name="Typologie_logement_intégré" localSheetId="0">#REF!</definedName>
    <definedName name="Typologie_logement_intégré" localSheetId="2">#REF!</definedName>
    <definedName name="Typologie_logement_intégré" localSheetId="1">#REF!</definedName>
    <definedName name="Typologie_logement_intégré" localSheetId="6">#REF!</definedName>
    <definedName name="Typologie_logement_intégré">#REF!</definedName>
    <definedName name="Zone" localSheetId="1">#REF!</definedName>
    <definedName name="Zone" localSheetId="6">#REF!</definedName>
    <definedName name="Zon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31" l="1"/>
  <c r="D44" i="25" l="1"/>
  <c r="D25" i="25"/>
  <c r="D26" i="31"/>
  <c r="G22" i="31" l="1"/>
  <c r="G24" i="31" s="1"/>
  <c r="D22" i="31"/>
  <c r="E26" i="31" s="1"/>
  <c r="D24" i="31" l="1"/>
  <c r="D20" i="31"/>
  <c r="G18" i="31"/>
  <c r="G20" i="31"/>
  <c r="D18" i="31"/>
  <c r="D10" i="30"/>
  <c r="D7" i="30" s="1"/>
  <c r="G44" i="25"/>
  <c r="G40" i="25"/>
  <c r="G36" i="25" s="1"/>
  <c r="D9" i="30" l="1"/>
  <c r="G38" i="25"/>
  <c r="D40" i="25" l="1"/>
  <c r="G25" i="25"/>
  <c r="B24" i="28"/>
  <c r="B25" i="28"/>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 r="B46" i="28" s="1"/>
  <c r="B47" i="28" s="1"/>
  <c r="B48" i="28" s="1"/>
  <c r="B49" i="28" s="1"/>
  <c r="B50" i="28" s="1"/>
  <c r="B51" i="28" s="1"/>
  <c r="B52" i="28" s="1"/>
  <c r="B53" i="28" s="1"/>
  <c r="B54" i="28" s="1"/>
  <c r="B55" i="28" s="1"/>
  <c r="B56" i="28" s="1"/>
  <c r="B57" i="28" s="1"/>
  <c r="B58" i="28" s="1"/>
  <c r="B59" i="28" s="1"/>
  <c r="B60" i="28" s="1"/>
  <c r="B61" i="28" s="1"/>
  <c r="B62" i="28" s="1"/>
  <c r="F65" i="28"/>
  <c r="K65" i="28"/>
  <c r="M65" i="28"/>
  <c r="R65" i="28"/>
  <c r="T65" i="28"/>
  <c r="Y65" i="28"/>
  <c r="AA65" i="28"/>
  <c r="AF65" i="28"/>
  <c r="B24" i="27"/>
  <c r="B25" i="27"/>
  <c r="B26" i="27"/>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B50" i="27" s="1"/>
  <c r="B51" i="27" s="1"/>
  <c r="B52" i="27" s="1"/>
  <c r="B53" i="27" s="1"/>
  <c r="B54" i="27" s="1"/>
  <c r="B55" i="27" s="1"/>
  <c r="B56" i="27" s="1"/>
  <c r="B57" i="27" s="1"/>
  <c r="B58" i="27" s="1"/>
  <c r="B59" i="27" s="1"/>
  <c r="B60" i="27" s="1"/>
  <c r="B61" i="27" s="1"/>
  <c r="B62" i="27" s="1"/>
  <c r="F65" i="27"/>
  <c r="K68" i="27" s="1"/>
  <c r="F74" i="27" s="1"/>
  <c r="K65" i="27"/>
  <c r="M65" i="27"/>
  <c r="R65" i="27"/>
  <c r="R68" i="27" s="1"/>
  <c r="F76" i="27" s="1"/>
  <c r="T65" i="27"/>
  <c r="Y65" i="27"/>
  <c r="AA65" i="27"/>
  <c r="AA68" i="27" s="1"/>
  <c r="O75" i="27" s="1"/>
  <c r="M68" i="27"/>
  <c r="F75" i="27" s="1"/>
  <c r="B24" i="26"/>
  <c r="B25" i="26" s="1"/>
  <c r="B26" i="26" s="1"/>
  <c r="B27" i="26" s="1"/>
  <c r="B28" i="26" s="1"/>
  <c r="B29" i="26" s="1"/>
  <c r="B30" i="26" s="1"/>
  <c r="B31" i="26" s="1"/>
  <c r="B32" i="26" s="1"/>
  <c r="B33" i="26" s="1"/>
  <c r="B34" i="26" s="1"/>
  <c r="B35" i="26" s="1"/>
  <c r="B36" i="26" s="1"/>
  <c r="B37" i="26" s="1"/>
  <c r="B38" i="26" s="1"/>
  <c r="B39" i="26" s="1"/>
  <c r="B40" i="26" s="1"/>
  <c r="B41" i="26" s="1"/>
  <c r="B42" i="26" s="1"/>
  <c r="B43" i="26" s="1"/>
  <c r="B44" i="26" s="1"/>
  <c r="B45" i="26" s="1"/>
  <c r="B46" i="26" s="1"/>
  <c r="B47" i="26" s="1"/>
  <c r="B48" i="26" s="1"/>
  <c r="B49" i="26" s="1"/>
  <c r="B50" i="26" s="1"/>
  <c r="B51" i="26" s="1"/>
  <c r="B52" i="26" s="1"/>
  <c r="B53" i="26" s="1"/>
  <c r="B54" i="26" s="1"/>
  <c r="B55" i="26" s="1"/>
  <c r="B56" i="26" s="1"/>
  <c r="B57" i="26" s="1"/>
  <c r="B58" i="26" s="1"/>
  <c r="B59" i="26" s="1"/>
  <c r="B60" i="26" s="1"/>
  <c r="B61" i="26" s="1"/>
  <c r="B62" i="26" s="1"/>
  <c r="F65" i="26"/>
  <c r="K65" i="26"/>
  <c r="K68" i="26" s="1"/>
  <c r="F75" i="26" s="1"/>
  <c r="M65" i="26"/>
  <c r="R65" i="26"/>
  <c r="R68" i="26" s="1"/>
  <c r="F77" i="26" s="1"/>
  <c r="T65" i="26"/>
  <c r="T68" i="26" s="1"/>
  <c r="F78" i="26" s="1"/>
  <c r="Y65" i="26"/>
  <c r="Y68" i="26" s="1"/>
  <c r="O75" i="26" s="1"/>
  <c r="AA65" i="26"/>
  <c r="AA68" i="26" s="1"/>
  <c r="O76" i="26" s="1"/>
  <c r="AF65" i="26"/>
  <c r="M68" i="26"/>
  <c r="AF68" i="26"/>
  <c r="O77" i="26" s="1"/>
  <c r="F76" i="26"/>
  <c r="D38" i="25" l="1"/>
  <c r="D36" i="25"/>
  <c r="Y68" i="27"/>
  <c r="O74" i="27" s="1"/>
  <c r="T68" i="27"/>
  <c r="F77" i="27" s="1"/>
  <c r="E44" i="25"/>
  <c r="G21" i="25" l="1"/>
  <c r="D21" i="25"/>
  <c r="D15" i="25"/>
  <c r="D19" i="25" s="1"/>
  <c r="D31" i="25" s="1"/>
  <c r="D33" i="25" s="1"/>
  <c r="D42" i="25" s="1"/>
  <c r="D14" i="25"/>
  <c r="G15" i="25"/>
  <c r="G19" i="25" s="1"/>
  <c r="G31" i="25" s="1"/>
  <c r="G33" i="25" l="1"/>
  <c r="G42" i="25"/>
  <c r="D23" i="25"/>
  <c r="G23" i="25"/>
  <c r="G14" i="25"/>
  <c r="G26" i="31" l="1"/>
</calcChain>
</file>

<file path=xl/comments1.xml><?xml version="1.0" encoding="utf-8"?>
<comments xmlns="http://schemas.openxmlformats.org/spreadsheetml/2006/main">
  <authors>
    <author>Annick Rock</author>
  </authors>
  <commentList>
    <comment ref="B15" authorId="0" shapeId="0">
      <text>
        <r>
          <rPr>
            <b/>
            <sz val="9"/>
            <color indexed="81"/>
            <rFont val="Tahoma"/>
            <family val="2"/>
          </rPr>
          <t>Annick Rock:</t>
        </r>
        <r>
          <rPr>
            <sz val="9"/>
            <color indexed="81"/>
            <rFont val="Tahoma"/>
            <family val="2"/>
          </rPr>
          <t xml:space="preserve">
cahier des charges 1.2</t>
        </r>
      </text>
    </comment>
    <comment ref="B20" authorId="0" shapeId="0">
      <text>
        <r>
          <rPr>
            <b/>
            <sz val="9"/>
            <color indexed="81"/>
            <rFont val="Tahoma"/>
            <family val="2"/>
          </rPr>
          <t>Annick Rock:</t>
        </r>
        <r>
          <rPr>
            <sz val="9"/>
            <color indexed="81"/>
            <rFont val="Tahoma"/>
            <family val="2"/>
          </rPr>
          <t xml:space="preserve">
Geoportail</t>
        </r>
      </text>
    </comment>
    <comment ref="B21" authorId="0" shapeId="0">
      <text>
        <r>
          <rPr>
            <b/>
            <sz val="9"/>
            <color indexed="81"/>
            <rFont val="Tahoma"/>
            <family val="2"/>
          </rPr>
          <t>Annick Rock:</t>
        </r>
        <r>
          <rPr>
            <sz val="9"/>
            <color indexed="81"/>
            <rFont val="Tahoma"/>
            <family val="2"/>
          </rPr>
          <t xml:space="preserve">
Geoportail_EnvironnementEtablissements classés_sites SEVESO</t>
        </r>
      </text>
    </comment>
    <comment ref="B22" authorId="0" shapeId="0">
      <text>
        <r>
          <rPr>
            <b/>
            <sz val="9"/>
            <color indexed="81"/>
            <rFont val="Tahoma"/>
            <family val="2"/>
          </rPr>
          <t>Annick Rock:</t>
        </r>
        <r>
          <rPr>
            <sz val="9"/>
            <color indexed="81"/>
            <rFont val="Tahoma"/>
            <family val="2"/>
          </rPr>
          <t xml:space="preserve">
demande à CNRA</t>
        </r>
      </text>
    </comment>
    <comment ref="B32" authorId="0" shapeId="0">
      <text>
        <r>
          <rPr>
            <b/>
            <sz val="9"/>
            <color indexed="81"/>
            <rFont val="Tahoma"/>
            <family val="2"/>
          </rPr>
          <t>Annick Rock:</t>
        </r>
        <r>
          <rPr>
            <sz val="9"/>
            <color indexed="81"/>
            <rFont val="Tahoma"/>
            <family val="2"/>
          </rPr>
          <t xml:space="preserve">
pour les localités à dominante rurale et/ou périurbaine</t>
        </r>
      </text>
    </comment>
    <comment ref="B37" authorId="0" shapeId="0">
      <text>
        <r>
          <rPr>
            <b/>
            <sz val="9"/>
            <color indexed="81"/>
            <rFont val="Tahoma"/>
            <family val="2"/>
          </rPr>
          <t>Annick Rock:</t>
        </r>
        <r>
          <rPr>
            <sz val="9"/>
            <color indexed="81"/>
            <rFont val="Tahoma"/>
            <family val="2"/>
          </rPr>
          <t xml:space="preserve">
Typologies</t>
        </r>
      </text>
    </comment>
    <comment ref="B45" authorId="0" shapeId="0">
      <text>
        <r>
          <rPr>
            <b/>
            <sz val="9"/>
            <color indexed="81"/>
            <rFont val="Tahoma"/>
            <family val="2"/>
          </rPr>
          <t>Annick Rock:</t>
        </r>
        <r>
          <rPr>
            <sz val="9"/>
            <color indexed="81"/>
            <rFont val="Tahoma"/>
            <family val="2"/>
          </rPr>
          <t xml:space="preserve">
les logements intégrés permettent de densifier si la SCB_log théorique du lot est trop grande par rapport aux typologies prévues par le "cahier des charges pour le développement de logements abordables"</t>
        </r>
      </text>
    </comment>
    <comment ref="B46" authorId="0" shapeId="0">
      <text>
        <r>
          <rPr>
            <b/>
            <sz val="9"/>
            <color indexed="81"/>
            <rFont val="Tahoma"/>
            <family val="2"/>
          </rPr>
          <t>Annick Rock:</t>
        </r>
        <r>
          <rPr>
            <sz val="9"/>
            <color indexed="81"/>
            <rFont val="Tahoma"/>
            <family val="2"/>
          </rPr>
          <t xml:space="preserve">
Au niveau des constructions principales de type unifamilial</t>
        </r>
      </text>
    </comment>
    <comment ref="B57" authorId="0" shapeId="0">
      <text>
        <r>
          <rPr>
            <b/>
            <sz val="9"/>
            <color indexed="81"/>
            <rFont val="Tahoma"/>
            <family val="2"/>
          </rPr>
          <t>Annick Rock:</t>
        </r>
        <r>
          <rPr>
            <sz val="9"/>
            <color indexed="81"/>
            <rFont val="Tahoma"/>
            <family val="2"/>
          </rPr>
          <t xml:space="preserve">
cahier des charges 2.1</t>
        </r>
      </text>
    </comment>
    <comment ref="B68" authorId="0" shapeId="0">
      <text>
        <r>
          <rPr>
            <b/>
            <sz val="9"/>
            <color indexed="81"/>
            <rFont val="Tahoma"/>
            <family val="2"/>
          </rPr>
          <t>Annick Rock:</t>
        </r>
        <r>
          <rPr>
            <sz val="9"/>
            <color indexed="81"/>
            <rFont val="Tahoma"/>
            <family val="2"/>
          </rPr>
          <t xml:space="preserve">
Sur base des expériences du Ministère du Logement, du Fonds du Logement et de la Société Nationale des Habitations à Bon Marché, le Ministère du Logement retient pour les frais de viabilisation ordinaire un montant maximal éligible (MME) de :
• 350 € /m2_SCB_log h TVA, pour les maisons unifamiliales
• 250 € /m2_SCB_log h TVA, pour les appartements
</t>
        </r>
      </text>
    </comment>
    <comment ref="B79" authorId="0" shapeId="0">
      <text>
        <r>
          <rPr>
            <b/>
            <sz val="9"/>
            <color indexed="81"/>
            <rFont val="Tahoma"/>
            <family val="2"/>
          </rPr>
          <t>Annick Rock:</t>
        </r>
        <r>
          <rPr>
            <sz val="9"/>
            <color indexed="81"/>
            <rFont val="Tahoma"/>
            <family val="2"/>
          </rPr>
          <t xml:space="preserve">
La servitude de type urbanistique «patrimoine bâti » marque les parties du territoire de la Commune qui disposent d’éléments bâtis à conserver et constituent, entre autres, les anciens noyaux de village, des fermes isolées ou des anciens lieux de productions. 
Elle est marquée dans la partie graphique du « PAP QE » par une hachure oblique et l’abréviation « PB », cernée d’un cercle. </t>
        </r>
      </text>
    </comment>
    <comment ref="B80" authorId="0" shapeId="0">
      <text>
        <r>
          <rPr>
            <b/>
            <sz val="9"/>
            <color indexed="81"/>
            <rFont val="Tahoma"/>
            <family val="2"/>
          </rPr>
          <t>Annick Rock:</t>
        </r>
        <r>
          <rPr>
            <sz val="9"/>
            <color indexed="81"/>
            <rFont val="Tahoma"/>
            <family val="2"/>
          </rPr>
          <t xml:space="preserve">
La servitude de type urbanistique «Nouvelle centralité» marque les parties du territoire de la Commune qui disposent d’éléments bâtis à sauvegarder.
La servitude de type urbanistique «Nouvelle centralité» est marquée dans la partie graphique du « PAP QE » par une hachure oblique et l’abréviation « NC », cernée d’un cercle. </t>
        </r>
      </text>
    </comment>
    <comment ref="B88" authorId="0" shapeId="0">
      <text>
        <r>
          <rPr>
            <b/>
            <sz val="9"/>
            <color indexed="81"/>
            <rFont val="Tahoma"/>
            <family val="2"/>
          </rPr>
          <t>Annick Rock:</t>
        </r>
        <r>
          <rPr>
            <sz val="9"/>
            <color indexed="81"/>
            <rFont val="Tahoma"/>
            <family val="2"/>
          </rPr>
          <t xml:space="preserve">
Les emplacements privés, carports et emplacements dans un parking centralisé sont éligibles aux aides à la pierre. Il est à noter que les emplacements pour voitures constituent un coût non négligeable dans le développement de logements. Ainsi un emplacement de voiture est en règle générale plus grand qu’une chambre à coucher et coûte autant ! De la sorte, des logements à deux chambres à coucher pour des familles avec 1 à 2 enfants avec une clé d’emplacements pour 2 voitures coûtent approximativement autant qu’un logement disposant de 3 chambres à coucher pour des familles avec 2 à 3 enfants avec un seul emplacement de stationnement ! Cette situation est particulièrement dérangeante du fait que les locataires des logements abordables ne disposent la plupart du temps pas des moyens financiers nécessaires pour deux voitures.
Dès lors, les emplacements doivent être conçus dans un souci d’optimisation des ressources financières et des surfaces disponibles. Partant, une limitation du nombre d’emplacements privés est préconisée. Les emplacements devront être planifiés en respectant les principes suivants : 
- éviter la construction d’emplacements non utilisés par les locataires des logements ;
- creuser les pistes alternatives de « mobilité active », de car-sharing, la co- et/ou réutilisation de structures et d’emplacements existants à proximité du projet ;
- intégrer, dès l’élaboration des premières esquisses, les notions d’économie circulaire et de réaffectations ultérieures ;
- tenir compte des frais de gestion, des frais d’entretien et de leurs relatives charges mensuelles ;
- veiller à l’économicité de la solution envisagée.
</t>
        </r>
        <r>
          <rPr>
            <u/>
            <sz val="9"/>
            <color indexed="81"/>
            <rFont val="Tahoma"/>
            <family val="2"/>
          </rPr>
          <t>Les communes sont invitées à favoriser cette approche.</t>
        </r>
        <r>
          <rPr>
            <sz val="9"/>
            <color indexed="81"/>
            <rFont val="Tahoma"/>
            <family val="2"/>
          </rPr>
          <t xml:space="preserve">
Si des emplacements privés devront être créés, le Ministère du Logement conseille fortement une planification rationnelle et préconise le ratio suivant :
6 emplacements/ 7,5 m1 x 16 m1 avec un drive partagé
</t>
        </r>
      </text>
    </comment>
  </commentList>
</comments>
</file>

<file path=xl/comments2.xml><?xml version="1.0" encoding="utf-8"?>
<comments xmlns="http://schemas.openxmlformats.org/spreadsheetml/2006/main">
  <authors>
    <author>Annick Rock</author>
  </authors>
  <commentList>
    <comment ref="B2" authorId="0" shapeId="0">
      <text>
        <r>
          <rPr>
            <b/>
            <sz val="9"/>
            <color indexed="81"/>
            <rFont val="Tahoma"/>
            <family val="2"/>
          </rPr>
          <t>Annick Rock:</t>
        </r>
        <r>
          <rPr>
            <sz val="9"/>
            <color indexed="81"/>
            <rFont val="Tahoma"/>
            <family val="2"/>
          </rPr>
          <t xml:space="preserve">
Le présent onglet est à établir pour chaque zone pour laquelle un degré d'utilisation du sol est fixé moyennant des coefficients dans le plan d'aménagement général.</t>
        </r>
      </text>
    </comment>
    <comment ref="G7" authorId="0" shapeId="0">
      <text>
        <r>
          <rPr>
            <b/>
            <sz val="9"/>
            <color indexed="81"/>
            <rFont val="Tahoma"/>
            <family val="2"/>
          </rPr>
          <t xml:space="preserve">Annick Rock:
</t>
        </r>
        <r>
          <rPr>
            <u/>
            <sz val="9"/>
            <color indexed="81"/>
            <rFont val="Tahoma"/>
            <family val="2"/>
          </rPr>
          <t>Selon le cahier des charges pour le développement de logements abordables:</t>
        </r>
        <r>
          <rPr>
            <b/>
            <sz val="9"/>
            <color indexed="81"/>
            <rFont val="Tahoma"/>
            <family val="2"/>
          </rPr>
          <t xml:space="preserve">
</t>
        </r>
        <r>
          <rPr>
            <sz val="9"/>
            <color indexed="81"/>
            <rFont val="Tahoma"/>
            <family val="2"/>
          </rPr>
          <t xml:space="preserve">
   Pour les zones d’habitations (si 98% logement)
• DL 25 avec CUS 0,5
• DL 30 avec CUS 0,4 – 0,6
• DL 40 avec CUS 0,5 - 0,7
• DL 60 avec CUS 0,7 - 1
   Pour les zones mixtes (si 75% logement)
• DL 25 avec CUS 0,4 - 0,6
• DL 30 avec CUS 0,5 - 0,8
• DL 40 avec CUS 0,6 - 0,9
• DL 60 avec CUS 0,8 - 1,2
• DL 80 avec CUS 1 - 1,6
• DL 100 avec CUS 1,2 - 2
</t>
        </r>
      </text>
    </comment>
    <comment ref="B12" authorId="0" shapeId="0">
      <text>
        <r>
          <rPr>
            <b/>
            <sz val="9"/>
            <color indexed="81"/>
            <rFont val="Tahoma"/>
            <family val="2"/>
          </rPr>
          <t>Annick Rock:</t>
        </r>
        <r>
          <rPr>
            <sz val="9"/>
            <color indexed="81"/>
            <rFont val="Tahoma"/>
            <family val="2"/>
          </rPr>
          <t xml:space="preserve">
donnée issu du PAG 
à titre indicatif</t>
        </r>
      </text>
    </comment>
    <comment ref="D12" authorId="0" shapeId="0">
      <text>
        <r>
          <rPr>
            <b/>
            <sz val="9"/>
            <color indexed="81"/>
            <rFont val="Tahoma"/>
            <family val="2"/>
          </rPr>
          <t>Annick Rock:</t>
        </r>
        <r>
          <rPr>
            <sz val="9"/>
            <color indexed="81"/>
            <rFont val="Tahoma"/>
            <family val="2"/>
          </rPr>
          <t xml:space="preserve">
à indiquer en décimale
ex. 50% = 0,5</t>
        </r>
      </text>
    </comment>
    <comment ref="D14" authorId="0" shapeId="0">
      <text>
        <r>
          <rPr>
            <b/>
            <sz val="9"/>
            <color indexed="81"/>
            <rFont val="Tahoma"/>
            <family val="2"/>
          </rPr>
          <t>Annick Rock:</t>
        </r>
        <r>
          <rPr>
            <sz val="9"/>
            <color indexed="81"/>
            <rFont val="Tahoma"/>
            <family val="2"/>
          </rPr>
          <t xml:space="preserve">
à indiquer en décimale
ex. 50% = 0,5</t>
        </r>
      </text>
    </comment>
    <comment ref="B18"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 ref="B20"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 ref="B24" authorId="0" shapeId="0">
      <text>
        <r>
          <rPr>
            <b/>
            <sz val="9"/>
            <color indexed="81"/>
            <rFont val="Tahoma"/>
            <family val="2"/>
          </rPr>
          <t xml:space="preserve">Annick Rock:
</t>
        </r>
        <r>
          <rPr>
            <sz val="9"/>
            <color indexed="81"/>
            <rFont val="Tahoma"/>
            <family val="2"/>
          </rPr>
          <t xml:space="preserve">Selon le cahier des charges pour le développement de logements abordables, la taille de référence par unité de logement abordable est de:
</t>
        </r>
        <r>
          <rPr>
            <b/>
            <sz val="9"/>
            <color indexed="81"/>
            <rFont val="Tahoma"/>
            <family val="2"/>
          </rPr>
          <t>HAB-1</t>
        </r>
        <r>
          <rPr>
            <sz val="9"/>
            <color indexed="81"/>
            <rFont val="Tahoma"/>
            <family val="2"/>
          </rPr>
          <t xml:space="preserve"> -&gt; </t>
        </r>
        <r>
          <rPr>
            <b/>
            <sz val="9"/>
            <color indexed="81"/>
            <rFont val="Tahoma"/>
            <family val="2"/>
          </rPr>
          <t>143</t>
        </r>
        <r>
          <rPr>
            <sz val="9"/>
            <color indexed="81"/>
            <rFont val="Tahoma"/>
            <family val="2"/>
          </rPr>
          <t xml:space="preserve"> m2_SCB_log
</t>
        </r>
        <r>
          <rPr>
            <b/>
            <sz val="9"/>
            <color indexed="81"/>
            <rFont val="Tahoma"/>
            <family val="2"/>
          </rPr>
          <t>HAB-2</t>
        </r>
        <r>
          <rPr>
            <sz val="9"/>
            <color indexed="81"/>
            <rFont val="Tahoma"/>
            <family val="2"/>
          </rPr>
          <t xml:space="preserve"> -&gt; </t>
        </r>
        <r>
          <rPr>
            <b/>
            <sz val="9"/>
            <color indexed="81"/>
            <rFont val="Tahoma"/>
            <family val="2"/>
          </rPr>
          <t>127</t>
        </r>
        <r>
          <rPr>
            <sz val="9"/>
            <color indexed="81"/>
            <rFont val="Tahoma"/>
            <family val="2"/>
          </rPr>
          <t xml:space="preserve"> m2_SCB_log
</t>
        </r>
        <r>
          <rPr>
            <b/>
            <sz val="9"/>
            <color indexed="81"/>
            <rFont val="Tahoma"/>
            <family val="2"/>
          </rPr>
          <t>MIX-</t>
        </r>
        <r>
          <rPr>
            <sz val="9"/>
            <color indexed="81"/>
            <rFont val="Tahoma"/>
            <family val="2"/>
          </rPr>
          <t>V -&gt;</t>
        </r>
        <r>
          <rPr>
            <b/>
            <sz val="9"/>
            <color indexed="81"/>
            <rFont val="Tahoma"/>
            <family val="2"/>
          </rPr>
          <t>116</t>
        </r>
        <r>
          <rPr>
            <sz val="9"/>
            <color indexed="81"/>
            <rFont val="Tahoma"/>
            <family val="2"/>
          </rPr>
          <t xml:space="preserve"> m2_SCB_log
</t>
        </r>
        <r>
          <rPr>
            <b/>
            <sz val="9"/>
            <color indexed="81"/>
            <rFont val="Tahoma"/>
            <family val="2"/>
          </rPr>
          <t>MIX-U</t>
        </r>
        <r>
          <rPr>
            <sz val="9"/>
            <color indexed="81"/>
            <rFont val="Tahoma"/>
            <family val="2"/>
          </rPr>
          <t xml:space="preserve"> -&gt; </t>
        </r>
        <r>
          <rPr>
            <b/>
            <sz val="9"/>
            <color indexed="81"/>
            <rFont val="Tahoma"/>
            <family val="2"/>
          </rPr>
          <t>104</t>
        </r>
        <r>
          <rPr>
            <sz val="9"/>
            <color indexed="81"/>
            <rFont val="Tahoma"/>
            <family val="2"/>
          </rPr>
          <t xml:space="preserve"> m2_SCB_log
</t>
        </r>
      </text>
    </comment>
    <comment ref="B26" authorId="0" shapeId="0">
      <text>
        <r>
          <rPr>
            <b/>
            <sz val="9"/>
            <color indexed="81"/>
            <rFont val="Tahoma"/>
            <family val="2"/>
          </rPr>
          <t>Annick Rock:</t>
        </r>
        <r>
          <rPr>
            <sz val="9"/>
            <color indexed="81"/>
            <rFont val="Tahoma"/>
            <family val="2"/>
          </rPr>
          <t xml:space="preserve">
Selon le cahier des charges pour le développement de logements abordables, la taille de référence par unité de logement abordable est de:
HAB-1 -&gt; 143 m2_SCB_log
HAB-2 -&gt; 127 m2_SCB_log
MIX-V -&gt;116 m2_SCB_log
MIX-U -&gt; 104 m2_SCB_log
</t>
        </r>
      </text>
    </comment>
  </commentList>
</comments>
</file>

<file path=xl/comments3.xml><?xml version="1.0" encoding="utf-8"?>
<comments xmlns="http://schemas.openxmlformats.org/spreadsheetml/2006/main">
  <authors>
    <author>Annick Rock</author>
  </authors>
  <commentList>
    <comment ref="B2" authorId="0" shapeId="0">
      <text>
        <r>
          <rPr>
            <b/>
            <sz val="9"/>
            <color indexed="81"/>
            <rFont val="Tahoma"/>
            <family val="2"/>
          </rPr>
          <t>Annick Rock:</t>
        </r>
        <r>
          <rPr>
            <sz val="9"/>
            <color indexed="81"/>
            <rFont val="Tahoma"/>
            <family val="2"/>
          </rPr>
          <t xml:space="preserve">
Le présent onglet est à établir pour chaque zone pour laquelle un degré d'utilisation du sol est fixé moyennant des coefficients dans le plan d'aménagement général.</t>
        </r>
      </text>
    </comment>
    <comment ref="H6" authorId="0" shapeId="0">
      <text>
        <r>
          <rPr>
            <b/>
            <sz val="9"/>
            <color indexed="81"/>
            <rFont val="Tahoma"/>
            <family val="2"/>
          </rPr>
          <t xml:space="preserve">Annick Rock:
</t>
        </r>
        <r>
          <rPr>
            <u/>
            <sz val="9"/>
            <color indexed="81"/>
            <rFont val="Tahoma"/>
            <family val="2"/>
          </rPr>
          <t>Selon le cahier des charges pour le développement de logements abordables:</t>
        </r>
        <r>
          <rPr>
            <sz val="9"/>
            <color indexed="81"/>
            <rFont val="Tahoma"/>
            <family val="2"/>
          </rPr>
          <t xml:space="preserve">
   Pour les zones d’habitations (si 98% logement)
• DL 25 avec CUS 0,5
• DL 30 avec CUS 0,4 – 0,6
• DL 40 avec CUS 0,5 - 0,7
• DL 60 avec CUS 0,7 - 1
   Pour les zones mixtes (si 75% logement)
• DL 25 avec CUS 0,4 - 0,6
• DL 30 avec CUS 0,5 - 0,8
• DL 40 avec CUS 0,6 - 0,9
• DL 60 avec CUS 0,8 - 1,2
• DL 80 avec CUS 1 - 1,6
• DL 100 avec CUS 1,2 - 2
</t>
        </r>
      </text>
    </comment>
    <comment ref="B21" authorId="0" shapeId="0">
      <text>
        <r>
          <rPr>
            <b/>
            <sz val="9"/>
            <color indexed="81"/>
            <rFont val="Tahoma"/>
            <family val="2"/>
          </rPr>
          <t>Annick Rock:</t>
        </r>
        <r>
          <rPr>
            <sz val="9"/>
            <color indexed="81"/>
            <rFont val="Tahoma"/>
            <family val="2"/>
          </rPr>
          <t xml:space="preserve">
= nombre de logements </t>
        </r>
        <r>
          <rPr>
            <u/>
            <sz val="9"/>
            <color indexed="81"/>
            <rFont val="Tahoma"/>
            <family val="2"/>
          </rPr>
          <t>tout confondu</t>
        </r>
      </text>
    </comment>
    <comment ref="B25" authorId="0" shapeId="0">
      <text>
        <r>
          <rPr>
            <b/>
            <sz val="9"/>
            <color indexed="81"/>
            <rFont val="Tahoma"/>
            <family val="2"/>
          </rPr>
          <t>Annick Rock:</t>
        </r>
        <r>
          <rPr>
            <sz val="9"/>
            <color indexed="81"/>
            <rFont val="Tahoma"/>
            <family val="2"/>
          </rPr>
          <t xml:space="preserve">
Selon le cahier des charges pour le développement de logements abordables, la taille de référence par unité de logement abordable est de:
HAB-1 -&gt; 143 m2_SCB_log
HAB-2 -&gt; 127 m2_SCB_log
MIX-V -&gt;116 m2_SCB_log
MIX-U -&gt; 104 m2_SCB_log
</t>
        </r>
      </text>
    </comment>
    <comment ref="H27" authorId="0" shapeId="0">
      <text>
        <r>
          <rPr>
            <b/>
            <sz val="9"/>
            <color indexed="81"/>
            <rFont val="Tahoma"/>
            <family val="2"/>
          </rPr>
          <t xml:space="preserve">Annick Rock:
</t>
        </r>
        <r>
          <rPr>
            <u/>
            <sz val="9"/>
            <color indexed="81"/>
            <rFont val="Tahoma"/>
            <family val="2"/>
          </rPr>
          <t>Selon le cahier des charges pour le développement de logements abordables:</t>
        </r>
        <r>
          <rPr>
            <b/>
            <sz val="9"/>
            <color indexed="81"/>
            <rFont val="Tahoma"/>
            <family val="2"/>
          </rPr>
          <t xml:space="preserve">
</t>
        </r>
        <r>
          <rPr>
            <sz val="9"/>
            <color indexed="81"/>
            <rFont val="Tahoma"/>
            <family val="2"/>
          </rPr>
          <t xml:space="preserve">
   Pour les zones d’habitations (si 98% logement)
• DL 25 avec CUS 0,5
• DL 30 avec CUS 0,4 – 0,6
• DL 40 avec CUS 0,5 - 0,7
• DL 60 avec CUS 0,7 - 1
   Pour les zones mixtes (si 75% logement)
• DL 25 avec CUS 0,4 - 0,6
• DL 30 avec CUS 0,5 - 0,8
• DL 40 avec CUS 0,6 - 0,9
• DL 60 avec CUS 0,8 - 1,2
• DL 80 avec CUS 1 - 1,6
• DL 100 avec CUS 1,2 - 2
</t>
        </r>
      </text>
    </comment>
    <comment ref="B36"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 ref="B38"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 ref="B42" authorId="0" shapeId="0">
      <text>
        <r>
          <rPr>
            <b/>
            <sz val="9"/>
            <color indexed="81"/>
            <rFont val="Tahoma"/>
            <family val="2"/>
          </rPr>
          <t xml:space="preserve">Annick Rock:
</t>
        </r>
        <r>
          <rPr>
            <sz val="9"/>
            <color indexed="81"/>
            <rFont val="Tahoma"/>
            <family val="2"/>
          </rPr>
          <t xml:space="preserve">Selon le cahier des charges pour le développement de logements abordables, la taille de référence par unité de logement abordable est de:
</t>
        </r>
        <r>
          <rPr>
            <b/>
            <sz val="9"/>
            <color indexed="81"/>
            <rFont val="Tahoma"/>
            <family val="2"/>
          </rPr>
          <t>HAB-1</t>
        </r>
        <r>
          <rPr>
            <sz val="9"/>
            <color indexed="81"/>
            <rFont val="Tahoma"/>
            <family val="2"/>
          </rPr>
          <t xml:space="preserve"> -&gt; </t>
        </r>
        <r>
          <rPr>
            <b/>
            <sz val="9"/>
            <color indexed="81"/>
            <rFont val="Tahoma"/>
            <family val="2"/>
          </rPr>
          <t>143</t>
        </r>
        <r>
          <rPr>
            <sz val="9"/>
            <color indexed="81"/>
            <rFont val="Tahoma"/>
            <family val="2"/>
          </rPr>
          <t xml:space="preserve"> m2_SCB_log
</t>
        </r>
        <r>
          <rPr>
            <b/>
            <sz val="9"/>
            <color indexed="81"/>
            <rFont val="Tahoma"/>
            <family val="2"/>
          </rPr>
          <t>HAB-2</t>
        </r>
        <r>
          <rPr>
            <sz val="9"/>
            <color indexed="81"/>
            <rFont val="Tahoma"/>
            <family val="2"/>
          </rPr>
          <t xml:space="preserve"> -&gt; </t>
        </r>
        <r>
          <rPr>
            <b/>
            <sz val="9"/>
            <color indexed="81"/>
            <rFont val="Tahoma"/>
            <family val="2"/>
          </rPr>
          <t>127</t>
        </r>
        <r>
          <rPr>
            <sz val="9"/>
            <color indexed="81"/>
            <rFont val="Tahoma"/>
            <family val="2"/>
          </rPr>
          <t xml:space="preserve"> m2_SCB_log
</t>
        </r>
        <r>
          <rPr>
            <b/>
            <sz val="9"/>
            <color indexed="81"/>
            <rFont val="Tahoma"/>
            <family val="2"/>
          </rPr>
          <t>MIX-</t>
        </r>
        <r>
          <rPr>
            <sz val="9"/>
            <color indexed="81"/>
            <rFont val="Tahoma"/>
            <family val="2"/>
          </rPr>
          <t>V -&gt;</t>
        </r>
        <r>
          <rPr>
            <b/>
            <sz val="9"/>
            <color indexed="81"/>
            <rFont val="Tahoma"/>
            <family val="2"/>
          </rPr>
          <t>116</t>
        </r>
        <r>
          <rPr>
            <sz val="9"/>
            <color indexed="81"/>
            <rFont val="Tahoma"/>
            <family val="2"/>
          </rPr>
          <t xml:space="preserve"> m2_SCB_log
</t>
        </r>
        <r>
          <rPr>
            <b/>
            <sz val="9"/>
            <color indexed="81"/>
            <rFont val="Tahoma"/>
            <family val="2"/>
          </rPr>
          <t>MIX-U</t>
        </r>
        <r>
          <rPr>
            <sz val="9"/>
            <color indexed="81"/>
            <rFont val="Tahoma"/>
            <family val="2"/>
          </rPr>
          <t xml:space="preserve"> -&gt; </t>
        </r>
        <r>
          <rPr>
            <b/>
            <sz val="9"/>
            <color indexed="81"/>
            <rFont val="Tahoma"/>
            <family val="2"/>
          </rPr>
          <t>104</t>
        </r>
        <r>
          <rPr>
            <sz val="9"/>
            <color indexed="81"/>
            <rFont val="Tahoma"/>
            <family val="2"/>
          </rPr>
          <t xml:space="preserve"> m2_SCB_log
</t>
        </r>
      </text>
    </comment>
    <comment ref="B44" authorId="0" shapeId="0">
      <text>
        <r>
          <rPr>
            <b/>
            <sz val="9"/>
            <color indexed="81"/>
            <rFont val="Tahoma"/>
            <family val="2"/>
          </rPr>
          <t>Annick Rock:</t>
        </r>
        <r>
          <rPr>
            <sz val="9"/>
            <color indexed="81"/>
            <rFont val="Tahoma"/>
            <family val="2"/>
          </rPr>
          <t xml:space="preserve">
Selon le cahier des charges pour le développement de logements abordables, la taille de référence par unité de logement abordable est de:
HAB-1 -&gt; 143 m2_SCB_log
HAB-2 -&gt; 127 m2_SCB_log
MIX-V -&gt;116 m2_SCB_log
MIX-U -&gt; 104 m2_SCB_log
</t>
        </r>
      </text>
    </comment>
  </commentList>
</comments>
</file>

<file path=xl/comments4.xml><?xml version="1.0" encoding="utf-8"?>
<comments xmlns="http://schemas.openxmlformats.org/spreadsheetml/2006/main">
  <authors>
    <author>Annick Rock</author>
  </authors>
  <commentList>
    <comment ref="B7"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 ref="B9" authorId="0" shapeId="0">
      <text>
        <r>
          <rPr>
            <b/>
            <sz val="9"/>
            <color indexed="81"/>
            <rFont val="Tahoma"/>
            <family val="2"/>
          </rPr>
          <t>Annick Rock:</t>
        </r>
        <r>
          <rPr>
            <sz val="9"/>
            <color indexed="81"/>
            <rFont val="Tahoma"/>
            <family val="2"/>
          </rPr>
          <t xml:space="preserve">
Selon le cahier des charges pour le développement de logements abordables, la répartition idéale entre MU et APP abordables est la suivante:
HAB-1 -&gt; 50% MU et 50% APP
HAB-2 -&gt; 30% MU et 70% APP
MIX-V -&gt; 15% MU et 85% APP
MIX-U -&gt; / MU et 100% APP</t>
        </r>
      </text>
    </comment>
  </commentList>
</comments>
</file>

<file path=xl/sharedStrings.xml><?xml version="1.0" encoding="utf-8"?>
<sst xmlns="http://schemas.openxmlformats.org/spreadsheetml/2006/main" count="1449" uniqueCount="275">
  <si>
    <t>A</t>
  </si>
  <si>
    <t>B</t>
  </si>
  <si>
    <t>D</t>
  </si>
  <si>
    <t>E</t>
  </si>
  <si>
    <t>F</t>
  </si>
  <si>
    <t>I</t>
  </si>
  <si>
    <t>HAB-2</t>
  </si>
  <si>
    <t>PAG</t>
  </si>
  <si>
    <t>PAG régime 1937</t>
  </si>
  <si>
    <t>PAG les plus anciens qui sont conformes à la loi du 12 juin 1937 concernant l'aménagement des villes et autres agglomérations importantes</t>
  </si>
  <si>
    <t>PAG régime 2004</t>
  </si>
  <si>
    <t>PAG conforme aux dispositions du règlement grand-ducal du 25 octobre 2004 concernant le contenu du plan d'aménagement général d'une commune</t>
  </si>
  <si>
    <t>PAG régime 2011</t>
  </si>
  <si>
    <t>PAG conforme aux dispositions du règlement grand-ducal du 28 juillet 2011 concernant le contenu du plan d'aménagement général d'une commune.</t>
  </si>
  <si>
    <t>Zone verte</t>
  </si>
  <si>
    <t>HAB-1</t>
  </si>
  <si>
    <t>MIX-c</t>
  </si>
  <si>
    <t>MIX-u</t>
  </si>
  <si>
    <t>MIX-v</t>
  </si>
  <si>
    <t>MIX-r</t>
  </si>
  <si>
    <t>BEP</t>
  </si>
  <si>
    <t>SPEC</t>
  </si>
  <si>
    <t>AUTRE</t>
  </si>
  <si>
    <t>Zones superposées</t>
  </si>
  <si>
    <t>CUS</t>
  </si>
  <si>
    <t>DL</t>
  </si>
  <si>
    <t>C</t>
  </si>
  <si>
    <t>DL/ CUS</t>
  </si>
  <si>
    <t>% de logements</t>
  </si>
  <si>
    <t>Habitats protégés art 17. / art.21 (Oekopunkten)</t>
  </si>
  <si>
    <t>Concept de mobilité</t>
  </si>
  <si>
    <t>Quartier libre de voitures</t>
  </si>
  <si>
    <t>Concept de mobilité "active"</t>
  </si>
  <si>
    <t>xxx</t>
  </si>
  <si>
    <t>en bande</t>
  </si>
  <si>
    <t>isolées</t>
  </si>
  <si>
    <t>Emplacements voitures</t>
  </si>
  <si>
    <t>bifamiliales</t>
  </si>
  <si>
    <t>Situation légale</t>
  </si>
  <si>
    <t>Logements intégrés</t>
  </si>
  <si>
    <t>Gestionnaire</t>
  </si>
  <si>
    <t>date: xx/xx/2021</t>
  </si>
  <si>
    <t>Généralités</t>
  </si>
  <si>
    <t>Commune</t>
  </si>
  <si>
    <t>Localité</t>
  </si>
  <si>
    <t>Adresse/ Lieu-dit</t>
  </si>
  <si>
    <t>Initulé du projet</t>
  </si>
  <si>
    <t>Descriptif sommaire</t>
  </si>
  <si>
    <t>STADE du PAP:</t>
  </si>
  <si>
    <t xml:space="preserve">Mesures CEF </t>
  </si>
  <si>
    <t>oui</t>
  </si>
  <si>
    <t>Column1</t>
  </si>
  <si>
    <t>non</t>
  </si>
  <si>
    <t>HQ100</t>
  </si>
  <si>
    <t>Terrain inondable</t>
  </si>
  <si>
    <t xml:space="preserve">Pollution de sol </t>
  </si>
  <si>
    <t>Sondages/fouilles archéologiques à réaliser</t>
  </si>
  <si>
    <t xml:space="preserve">à sélectionner </t>
  </si>
  <si>
    <t>Dirk PETRY</t>
  </si>
  <si>
    <t>Alex FLAMMANT</t>
  </si>
  <si>
    <t>jumelées par mur mitoyen</t>
  </si>
  <si>
    <t>jumelées par garage</t>
  </si>
  <si>
    <t>Densification horizontale et verticale</t>
  </si>
  <si>
    <t>Typologies</t>
  </si>
  <si>
    <t>largeur des parcelles</t>
  </si>
  <si>
    <t>&lt; 7.00 m</t>
  </si>
  <si>
    <t>&gt; 7.00 m</t>
  </si>
  <si>
    <t>Largeur des parcelles pour les maisons en bande</t>
  </si>
  <si>
    <t>Contenance des lots pour les maisons unifamiliales</t>
  </si>
  <si>
    <t>contenance des terrains</t>
  </si>
  <si>
    <t>≤ 3 ares</t>
  </si>
  <si>
    <t>&gt; 3 ares</t>
  </si>
  <si>
    <t>cession au domaine public</t>
  </si>
  <si>
    <t>≤ 25%</t>
  </si>
  <si>
    <t>&gt; 25%</t>
  </si>
  <si>
    <t>dont espace minéralisé [%]</t>
  </si>
  <si>
    <t>dont espace vert [%]</t>
  </si>
  <si>
    <t>dont aires de jeux [%]</t>
  </si>
  <si>
    <t>estimation des coûts [€/ m2_SCB_log]</t>
  </si>
  <si>
    <t>Estimation des coûts et étude d'efficience économique</t>
  </si>
  <si>
    <t>non, les coûts sont plus élevés que les MME</t>
  </si>
  <si>
    <t>oui, les coûts par m2_SCB_log sont dans les limites des MME</t>
  </si>
  <si>
    <t>à sélectionner</t>
  </si>
  <si>
    <t>MU destinés à la location abordable [empl/ log]</t>
  </si>
  <si>
    <t>MU destinés à la vente abordable [empl/ log]</t>
  </si>
  <si>
    <t>APP destinés à la location abordable [empl/ log]</t>
  </si>
  <si>
    <t>APP destinés à la vente abordable [empl/ log]</t>
  </si>
  <si>
    <t>Logements intégrés [empl/ log]</t>
  </si>
  <si>
    <t>emplacements privés regroupes</t>
  </si>
  <si>
    <t>car-ports</t>
  </si>
  <si>
    <t>parking centralisé</t>
  </si>
  <si>
    <t>Viabilisation ordinaire</t>
  </si>
  <si>
    <t>Emplacements publics [empl/ unité de log]</t>
  </si>
  <si>
    <t>≤ 0,5</t>
  </si>
  <si>
    <t>&gt; 1</t>
  </si>
  <si>
    <t>≤ 1</t>
  </si>
  <si>
    <t>clé de stationnement</t>
  </si>
  <si>
    <t>N/A</t>
  </si>
  <si>
    <t>Emplacements regroupés</t>
  </si>
  <si>
    <t>Emplacements prévus dans le domaine public le long des routes</t>
  </si>
  <si>
    <t>Emplacements prévus sous-ilôt/ enterrés</t>
  </si>
  <si>
    <t>stade du PAP</t>
  </si>
  <si>
    <t>Gabarits récurrents et standardisés</t>
  </si>
  <si>
    <t>zone HAB1</t>
  </si>
  <si>
    <t>immeuble collectif &lt; 6 unités</t>
  </si>
  <si>
    <r>
      <t xml:space="preserve">immeuble collectif </t>
    </r>
    <r>
      <rPr>
        <sz val="11"/>
        <color theme="1"/>
        <rFont val="Calibri"/>
        <family val="2"/>
      </rPr>
      <t xml:space="preserve">≥ </t>
    </r>
    <r>
      <rPr>
        <sz val="11"/>
        <color theme="1"/>
        <rFont val="Calibri"/>
        <family val="2"/>
        <scheme val="minor"/>
      </rPr>
      <t>6 unités</t>
    </r>
  </si>
  <si>
    <t>zone HAB2</t>
  </si>
  <si>
    <t>immeuble collectif &lt; 8 unités</t>
  </si>
  <si>
    <r>
      <t xml:space="preserve">immeuble collectif </t>
    </r>
    <r>
      <rPr>
        <sz val="11"/>
        <color theme="1"/>
        <rFont val="Calibri"/>
        <family val="2"/>
      </rPr>
      <t xml:space="preserve">≥ </t>
    </r>
    <r>
      <rPr>
        <sz val="11"/>
        <color theme="1"/>
        <rFont val="Calibri"/>
        <family val="2"/>
        <scheme val="minor"/>
      </rPr>
      <t>8 unités</t>
    </r>
  </si>
  <si>
    <t>zones mixtes</t>
  </si>
  <si>
    <t>immeuble collectif &lt; 10 unités</t>
  </si>
  <si>
    <r>
      <t xml:space="preserve">immeuble collectif </t>
    </r>
    <r>
      <rPr>
        <sz val="11"/>
        <color theme="1"/>
        <rFont val="Calibri"/>
        <family val="2"/>
      </rPr>
      <t xml:space="preserve">≥ </t>
    </r>
    <r>
      <rPr>
        <sz val="11"/>
        <color theme="1"/>
        <rFont val="Calibri"/>
        <family val="2"/>
        <scheme val="minor"/>
      </rPr>
      <t>10 unités</t>
    </r>
  </si>
  <si>
    <t>Zone HAB-1</t>
  </si>
  <si>
    <t>Zone HAB-2</t>
  </si>
  <si>
    <t>zones de base</t>
  </si>
  <si>
    <t>n°</t>
  </si>
  <si>
    <t>Zone de base du PAG</t>
  </si>
  <si>
    <t>n° 1</t>
  </si>
  <si>
    <t>n° 2</t>
  </si>
  <si>
    <t>n° 3</t>
  </si>
  <si>
    <t>n° 4</t>
  </si>
  <si>
    <t>n° 5</t>
  </si>
  <si>
    <t>hors PAG</t>
  </si>
  <si>
    <t>Nombre de maisons unifamiliales</t>
  </si>
  <si>
    <t>Nombre d'appartements</t>
  </si>
  <si>
    <t>Viabilisations particulières</t>
  </si>
  <si>
    <t>Taux de la surface cédée au domaine public communal [%]</t>
  </si>
  <si>
    <t>à remplir par le ministère</t>
  </si>
  <si>
    <t>Référence du projet</t>
  </si>
  <si>
    <t>Observations :</t>
  </si>
  <si>
    <t xml:space="preserve">  respectivement au règlement grand-ducal du 8 mars 2017 concernant le contenu du plan d'aménagement général d'une commune.</t>
  </si>
  <si>
    <t xml:space="preserve">(2) Les valeurs sont à indiquer conformément au règlement grand-ducal du 29 juillet 2011 concernant le contenu du plan d'aménagement général d'une commune, </t>
  </si>
  <si>
    <t>(1) Le présent tableau est à établir pour chaque zone pour laquelle un même degré d'utilisation du sol est fixé moyennant des coefficients dans le plan d'aménagement général.</t>
  </si>
  <si>
    <r>
      <t xml:space="preserve">CSS </t>
    </r>
    <r>
      <rPr>
        <b/>
        <vertAlign val="superscript"/>
        <sz val="10"/>
        <rFont val="Arial Narrow"/>
        <family val="2"/>
      </rPr>
      <t>(2)</t>
    </r>
  </si>
  <si>
    <t>/</t>
  </si>
  <si>
    <r>
      <t xml:space="preserve">COS </t>
    </r>
    <r>
      <rPr>
        <b/>
        <vertAlign val="superscript"/>
        <sz val="10"/>
        <rFont val="Arial Narrow"/>
        <family val="2"/>
      </rPr>
      <t>(2)</t>
    </r>
  </si>
  <si>
    <r>
      <t xml:space="preserve">CUS </t>
    </r>
    <r>
      <rPr>
        <b/>
        <vertAlign val="superscript"/>
        <sz val="10"/>
        <rFont val="Arial Narrow"/>
        <family val="2"/>
      </rPr>
      <t>(2)</t>
    </r>
    <r>
      <rPr>
        <b/>
        <sz val="10"/>
        <rFont val="Arial Narrow"/>
        <family val="2"/>
      </rPr>
      <t xml:space="preserve">   </t>
    </r>
  </si>
  <si>
    <r>
      <t xml:space="preserve">DL </t>
    </r>
    <r>
      <rPr>
        <b/>
        <vertAlign val="superscript"/>
        <sz val="10"/>
        <rFont val="Arial Narrow"/>
        <family val="2"/>
      </rPr>
      <t>(2)</t>
    </r>
    <r>
      <rPr>
        <b/>
        <sz val="10"/>
        <rFont val="Arial Narrow"/>
        <family val="2"/>
      </rPr>
      <t xml:space="preserve">   </t>
    </r>
  </si>
  <si>
    <t>Coefficients résultant du PAP</t>
  </si>
  <si>
    <t>maximum</t>
  </si>
  <si>
    <t>minimum</t>
  </si>
  <si>
    <r>
      <t>m</t>
    </r>
    <r>
      <rPr>
        <b/>
        <i/>
        <vertAlign val="superscript"/>
        <sz val="10"/>
        <rFont val="Arial"/>
        <family val="2"/>
      </rPr>
      <t>2</t>
    </r>
  </si>
  <si>
    <t>u.</t>
  </si>
  <si>
    <t>Total</t>
  </si>
  <si>
    <r>
      <t>m</t>
    </r>
    <r>
      <rPr>
        <i/>
        <vertAlign val="superscript"/>
        <sz val="10"/>
        <rFont val="Arial"/>
        <family val="2"/>
      </rPr>
      <t>2</t>
    </r>
  </si>
  <si>
    <t>Lot</t>
  </si>
  <si>
    <r>
      <t xml:space="preserve">surface de sol scellée </t>
    </r>
    <r>
      <rPr>
        <vertAlign val="superscript"/>
        <sz val="10"/>
        <rFont val="Arial"/>
        <family val="2"/>
      </rPr>
      <t>(2)</t>
    </r>
  </si>
  <si>
    <r>
      <t xml:space="preserve">surface d'emprise au sol </t>
    </r>
    <r>
      <rPr>
        <vertAlign val="superscript"/>
        <sz val="10"/>
        <rFont val="Arial"/>
        <family val="2"/>
      </rPr>
      <t>(2)</t>
    </r>
  </si>
  <si>
    <r>
      <t xml:space="preserve">surface construite brute </t>
    </r>
    <r>
      <rPr>
        <vertAlign val="superscript"/>
        <sz val="10"/>
        <rFont val="Arial"/>
        <family val="2"/>
      </rPr>
      <t>(2)</t>
    </r>
  </si>
  <si>
    <r>
      <t xml:space="preserve">nombre de logements </t>
    </r>
    <r>
      <rPr>
        <vertAlign val="superscript"/>
        <sz val="10"/>
        <rFont val="Arial"/>
        <family val="2"/>
      </rPr>
      <t>(2)</t>
    </r>
  </si>
  <si>
    <r>
      <t xml:space="preserve">surface à bâtir nette </t>
    </r>
    <r>
      <rPr>
        <vertAlign val="superscript"/>
        <sz val="10"/>
        <rFont val="Arial"/>
        <family val="2"/>
      </rPr>
      <t>(2)</t>
    </r>
  </si>
  <si>
    <t>Fiche 1 : Analyse de la conformité du PAP au PAG "mouture 2011" &amp; "mouture 2017"</t>
  </si>
  <si>
    <t>ha</t>
  </si>
  <si>
    <t>Surface du terrain à bâtir brut de la zone concernée</t>
  </si>
  <si>
    <t>CSS</t>
  </si>
  <si>
    <t>COS</t>
  </si>
  <si>
    <r>
      <t>CUS</t>
    </r>
    <r>
      <rPr>
        <b/>
        <sz val="10"/>
        <rFont val="Arial Narrow"/>
        <family val="2"/>
      </rPr>
      <t xml:space="preserve">   </t>
    </r>
  </si>
  <si>
    <r>
      <t>DL</t>
    </r>
    <r>
      <rPr>
        <b/>
        <sz val="10"/>
        <rFont val="Arial Narrow"/>
        <family val="2"/>
      </rPr>
      <t xml:space="preserve">   </t>
    </r>
  </si>
  <si>
    <t>Coefficients du PAG "mouture 2011"</t>
  </si>
  <si>
    <t>Degré d'utilisation du sol fixé dans le PAG pour la zone précitée</t>
  </si>
  <si>
    <r>
      <t xml:space="preserve">Dénomination de la zone couverte par un même degré d'utilisation du sol </t>
    </r>
    <r>
      <rPr>
        <b/>
        <vertAlign val="superscript"/>
        <sz val="14"/>
        <rFont val="Arial Narrow"/>
        <family val="2"/>
      </rPr>
      <t>(1) :</t>
    </r>
  </si>
  <si>
    <t>Annexe I : Tableau récapitulatif</t>
  </si>
  <si>
    <t>(3) Les valeurs sont à indiquer conformément au règlement grand-ducal du 25 octobre 2004 concernant le contenu du plan d'aménagement général d'une commune.</t>
  </si>
  <si>
    <r>
      <t xml:space="preserve">CUS </t>
    </r>
    <r>
      <rPr>
        <b/>
        <vertAlign val="superscript"/>
        <sz val="10"/>
        <rFont val="Arial Narrow"/>
        <family val="2"/>
      </rPr>
      <t>(3)</t>
    </r>
  </si>
  <si>
    <r>
      <t xml:space="preserve">COS </t>
    </r>
    <r>
      <rPr>
        <b/>
        <vertAlign val="superscript"/>
        <sz val="10"/>
        <rFont val="Arial Narrow"/>
        <family val="2"/>
      </rPr>
      <t>(3)</t>
    </r>
    <r>
      <rPr>
        <b/>
        <sz val="10"/>
        <rFont val="Arial Narrow"/>
        <family val="2"/>
      </rPr>
      <t xml:space="preserve">   </t>
    </r>
  </si>
  <si>
    <r>
      <t xml:space="preserve">CMU </t>
    </r>
    <r>
      <rPr>
        <b/>
        <vertAlign val="superscript"/>
        <sz val="10"/>
        <rFont val="Arial Narrow"/>
        <family val="2"/>
      </rPr>
      <t>(3)</t>
    </r>
    <r>
      <rPr>
        <b/>
        <sz val="10"/>
        <rFont val="Arial Narrow"/>
        <family val="2"/>
      </rPr>
      <t xml:space="preserve">   </t>
    </r>
  </si>
  <si>
    <r>
      <t>m</t>
    </r>
    <r>
      <rPr>
        <b/>
        <i/>
        <vertAlign val="superscript"/>
        <sz val="10"/>
        <rFont val="Arial"/>
        <family val="2"/>
      </rPr>
      <t>3</t>
    </r>
  </si>
  <si>
    <r>
      <t>m</t>
    </r>
    <r>
      <rPr>
        <i/>
        <vertAlign val="superscript"/>
        <sz val="10"/>
        <rFont val="Arial"/>
        <family val="2"/>
      </rPr>
      <t>3</t>
    </r>
  </si>
  <si>
    <r>
      <t xml:space="preserve">volume de la construction </t>
    </r>
    <r>
      <rPr>
        <vertAlign val="superscript"/>
        <sz val="10"/>
        <rFont val="Arial Narrow"/>
        <family val="2"/>
      </rPr>
      <t>(3)</t>
    </r>
  </si>
  <si>
    <r>
      <t xml:space="preserve">surface d'emprise au sol </t>
    </r>
    <r>
      <rPr>
        <vertAlign val="superscript"/>
        <sz val="10"/>
        <rFont val="Arial"/>
        <family val="2"/>
      </rPr>
      <t>(3)</t>
    </r>
  </si>
  <si>
    <r>
      <t xml:space="preserve">surface construite brute </t>
    </r>
    <r>
      <rPr>
        <vertAlign val="superscript"/>
        <sz val="10"/>
        <rFont val="Arial"/>
        <family val="2"/>
      </rPr>
      <t>(3)</t>
    </r>
  </si>
  <si>
    <r>
      <t xml:space="preserve">surface à bâtir nette </t>
    </r>
    <r>
      <rPr>
        <vertAlign val="superscript"/>
        <sz val="10"/>
        <rFont val="Arial"/>
        <family val="2"/>
      </rPr>
      <t>(3)</t>
    </r>
  </si>
  <si>
    <t>Fiche 2 : Analyse de la conformité du PAP au PAG "mouture 2004"</t>
  </si>
  <si>
    <t>CMU</t>
  </si>
  <si>
    <t>Coefficients du PAG "mouture 2004"</t>
  </si>
  <si>
    <t>(4) Les valeurs sont à indiquer conformément aux dispositions du plan d'aménagement général "mouture 1937"</t>
  </si>
  <si>
    <r>
      <t xml:space="preserve">surface à bâtir nette </t>
    </r>
    <r>
      <rPr>
        <vertAlign val="superscript"/>
        <sz val="10"/>
        <rFont val="Arial"/>
        <family val="2"/>
      </rPr>
      <t>(4)</t>
    </r>
  </si>
  <si>
    <t>Fiche 3 : Analyse de la conformité du PAP au PAG "mouture 1937"</t>
  </si>
  <si>
    <t>Coefficients du PAG "mouture 1937"</t>
  </si>
  <si>
    <t>Situation projetée</t>
  </si>
  <si>
    <t xml:space="preserve">Situation projetée </t>
  </si>
  <si>
    <t>Surface du terrain à bâtir brut de la zone concernée [ha]</t>
  </si>
  <si>
    <r>
      <rPr>
        <b/>
        <sz val="14"/>
        <color theme="1"/>
        <rFont val="Calibri Light"/>
        <family val="2"/>
        <scheme val="major"/>
      </rPr>
      <t>[PAG]</t>
    </r>
    <r>
      <rPr>
        <b/>
        <sz val="11"/>
        <color theme="1"/>
        <rFont val="Calibri Light"/>
        <family val="2"/>
        <scheme val="major"/>
      </rPr>
      <t xml:space="preserve"> - Degré d'utilisation du sol </t>
    </r>
  </si>
  <si>
    <t>maisons unifamiliales</t>
  </si>
  <si>
    <t>appartements</t>
  </si>
  <si>
    <r>
      <rPr>
        <b/>
        <sz val="11"/>
        <color theme="1"/>
        <rFont val="Calibri"/>
        <family val="2"/>
      </rPr>
      <t>Σ</t>
    </r>
    <r>
      <rPr>
        <b/>
        <sz val="11"/>
        <color theme="1"/>
        <rFont val="Calibri Light"/>
        <family val="2"/>
        <scheme val="major"/>
      </rPr>
      <t xml:space="preserve"> logements abordables</t>
    </r>
  </si>
  <si>
    <t xml:space="preserve">Lots destinés aux logements abordables </t>
  </si>
  <si>
    <t>SCB destinée aux logements abordables [m2]</t>
  </si>
  <si>
    <t>Taille moyenne_théorique et de référence pour les logements abordables  [m2_SCB_log]</t>
  </si>
  <si>
    <t>SCB_totale [m2]</t>
  </si>
  <si>
    <t>SCB_logements [m2]</t>
  </si>
  <si>
    <t>Nombre de logements</t>
  </si>
  <si>
    <t>Taille moyenne des logements [m2]</t>
  </si>
  <si>
    <t>Taille moyenne_théorique et de référence pour les logements abordables [m2]</t>
  </si>
  <si>
    <t>Taille moyenne des logements abordables [m2]</t>
  </si>
  <si>
    <t>SCB maximale des lots destinés à la création de logements [m2]</t>
  </si>
  <si>
    <t xml:space="preserve">% de la SCB destinée aux logements abordables </t>
  </si>
  <si>
    <t>lots destinés aux logabo</t>
  </si>
  <si>
    <t>tous les lots du PAP</t>
  </si>
  <si>
    <t>une sélection des lots</t>
  </si>
  <si>
    <t>Column2</t>
  </si>
  <si>
    <t>Zone de base PAP_QE</t>
  </si>
  <si>
    <t>II</t>
  </si>
  <si>
    <t>Hauteur max. à la corniche [m]</t>
  </si>
  <si>
    <t>QE</t>
  </si>
  <si>
    <t>NQ</t>
  </si>
  <si>
    <t>niveaux pleins</t>
  </si>
  <si>
    <t>III</t>
  </si>
  <si>
    <t>nombre de logements</t>
  </si>
  <si>
    <t>5&lt;x&lt;8</t>
  </si>
  <si>
    <t>8&lt;x10</t>
  </si>
  <si>
    <t>10&lt;x&lt;12</t>
  </si>
  <si>
    <t>&gt;12</t>
  </si>
  <si>
    <t>Nombre max. de logements par bâtiment [L]</t>
  </si>
  <si>
    <t>Nombre max. de niveaux pleins</t>
  </si>
  <si>
    <t>Esquisse PAP_NQ</t>
  </si>
  <si>
    <t>APS_PAP_NQ</t>
  </si>
  <si>
    <t>PAP_NQ approuvé</t>
  </si>
  <si>
    <t>Esquisse PAP_QE</t>
  </si>
  <si>
    <t>APS_PAP_QE</t>
  </si>
  <si>
    <t>APD_PAP_QE</t>
  </si>
  <si>
    <t>APD_PAP_NQ</t>
  </si>
  <si>
    <t>PAP_QE approuvé</t>
  </si>
  <si>
    <t>Zones mixtes (rurale, villageoise, urbaine)</t>
  </si>
  <si>
    <t>Promoteur social</t>
  </si>
  <si>
    <t>Démolition de biens existants</t>
  </si>
  <si>
    <t>Densité dans les immeubles collectifs</t>
  </si>
  <si>
    <t>Densification parmi les maisons unifamiliales</t>
  </si>
  <si>
    <t>Taille des lots</t>
  </si>
  <si>
    <r>
      <rPr>
        <b/>
        <sz val="14"/>
        <color theme="1"/>
        <rFont val="Calibri Light"/>
        <family val="2"/>
        <scheme val="major"/>
      </rPr>
      <t>[PAP_NQ]</t>
    </r>
    <r>
      <rPr>
        <b/>
        <sz val="11"/>
        <color theme="1"/>
        <rFont val="Calibri Light"/>
        <family val="2"/>
        <scheme val="major"/>
      </rPr>
      <t xml:space="preserve"> - Degré d'utilisation du sol</t>
    </r>
  </si>
  <si>
    <r>
      <t xml:space="preserve">PAP_NQ - Convention d'exécution selon art.36 </t>
    </r>
    <r>
      <rPr>
        <b/>
        <sz val="11"/>
        <color theme="1"/>
        <rFont val="Calibri Light"/>
        <family val="2"/>
        <scheme val="major"/>
      </rPr>
      <t>[Loi ACDU]</t>
    </r>
  </si>
  <si>
    <t>autorisés selon la partie écrite du PAG?</t>
  </si>
  <si>
    <t>prévus dans le projet sous rubrique?</t>
  </si>
  <si>
    <t>Reconversion de biens existants en logements?</t>
  </si>
  <si>
    <t>Hauteurs et nombre de niveaux des constructions principales_Partie écrite du PAG</t>
  </si>
  <si>
    <t>volume sous toitures</t>
  </si>
  <si>
    <t>logement</t>
  </si>
  <si>
    <t>stockage/technique</t>
  </si>
  <si>
    <t>Destination des volumes bâtis sous toiture</t>
  </si>
  <si>
    <t>Revalorisation de dents creuses (Baulücke, PAP_QE)</t>
  </si>
  <si>
    <t>≤ 5% (PAP_QE)</t>
  </si>
  <si>
    <t>Secteurs et éléments protégés d'intérêt communal</t>
  </si>
  <si>
    <t>environnement construit (C)</t>
  </si>
  <si>
    <t>environnement naturel et paysage (N)</t>
  </si>
  <si>
    <t>vestiges archéologiques (A)</t>
  </si>
  <si>
    <t>Zones de servitude "urbanisation" (PAG)</t>
  </si>
  <si>
    <r>
      <rPr>
        <b/>
        <sz val="14"/>
        <color theme="1"/>
        <rFont val="Calibri Light"/>
        <family val="2"/>
        <scheme val="major"/>
      </rPr>
      <t>[PAP_QE/ Baulücke]</t>
    </r>
    <r>
      <rPr>
        <b/>
        <sz val="11"/>
        <color theme="1"/>
        <rFont val="Calibri Light"/>
        <family val="2"/>
        <scheme val="major"/>
      </rPr>
      <t xml:space="preserve"> - Degré d'utilisation du sol</t>
    </r>
  </si>
  <si>
    <t>% min. de la SCB destinée aux logements</t>
  </si>
  <si>
    <t>Nombre projeté de niveaux pleins</t>
  </si>
  <si>
    <t>Remarques*</t>
  </si>
  <si>
    <t>Parking centralisé_partiel</t>
  </si>
  <si>
    <t>logements intégrés</t>
  </si>
  <si>
    <t>non précisé</t>
  </si>
  <si>
    <t>Densification d'ilôt</t>
  </si>
  <si>
    <t>Densification</t>
  </si>
  <si>
    <t>* Remarques courtes et brièves</t>
  </si>
  <si>
    <t>Taille de référence</t>
  </si>
  <si>
    <t>intégration paysagère (IP)</t>
  </si>
  <si>
    <t>renaturation</t>
  </si>
  <si>
    <t>coulées vertes (CV)</t>
  </si>
  <si>
    <t>autres</t>
  </si>
  <si>
    <t>à indiquer</t>
  </si>
  <si>
    <r>
      <t xml:space="preserve">Emplacements </t>
    </r>
    <r>
      <rPr>
        <b/>
        <u/>
        <sz val="11"/>
        <color theme="1"/>
        <rFont val="Calibri Light"/>
        <family val="2"/>
        <scheme val="major"/>
      </rPr>
      <t>privés</t>
    </r>
    <r>
      <rPr>
        <b/>
        <sz val="11"/>
        <color theme="1"/>
        <rFont val="Calibri Light"/>
        <family val="2"/>
        <scheme val="major"/>
      </rPr>
      <t xml:space="preserve"> relatifs aux logements</t>
    </r>
  </si>
  <si>
    <r>
      <t xml:space="preserve">Emplacements </t>
    </r>
    <r>
      <rPr>
        <b/>
        <u/>
        <sz val="11"/>
        <color theme="1"/>
        <rFont val="Calibri Light"/>
        <family val="2"/>
        <scheme val="major"/>
      </rPr>
      <t>publics</t>
    </r>
  </si>
  <si>
    <t>Nombre projeté logements par bâtiment</t>
  </si>
  <si>
    <t>Hauteur moyenne projetée à la corniche [m]</t>
  </si>
  <si>
    <t>à définir avec Minlog</t>
  </si>
  <si>
    <t>coût de construction pour les logements abordables [€/m2_SUH]</t>
  </si>
  <si>
    <t>IV</t>
  </si>
  <si>
    <t>V</t>
  </si>
  <si>
    <t>VI</t>
  </si>
  <si>
    <t>VII</t>
  </si>
  <si>
    <t>VIII</t>
  </si>
  <si>
    <t>texte libre</t>
  </si>
  <si>
    <t>remarque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</si>
</sst>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0"/>
  </numFmts>
  <fonts count="52" x14ac:knownFonts="1">
    <font>
      <sz val="11"/>
      <color theme="1"/>
      <name val="Calibri"/>
      <family val="2"/>
      <scheme val="minor"/>
    </font>
    <font>
      <u/>
      <sz val="11"/>
      <color theme="1"/>
      <name val="Calibri"/>
      <family val="2"/>
      <scheme val="minor"/>
    </font>
    <font>
      <sz val="11"/>
      <color theme="1"/>
      <name val="Calibri"/>
      <family val="2"/>
      <scheme val="minor"/>
    </font>
    <font>
      <sz val="10"/>
      <name val="MS Sans Serif"/>
    </font>
    <font>
      <sz val="10"/>
      <name val="Arial"/>
      <family val="2"/>
    </font>
    <font>
      <sz val="11"/>
      <color theme="1"/>
      <name val="Calibri Light"/>
      <family val="2"/>
      <scheme val="major"/>
    </font>
    <font>
      <b/>
      <sz val="11"/>
      <color theme="1"/>
      <name val="Calibri Light"/>
      <family val="2"/>
      <scheme val="major"/>
    </font>
    <font>
      <b/>
      <sz val="14"/>
      <color theme="1"/>
      <name val="Calibri Light"/>
      <family val="2"/>
      <scheme val="major"/>
    </font>
    <font>
      <i/>
      <sz val="11"/>
      <color theme="1"/>
      <name val="Calibri Light"/>
      <family val="2"/>
      <scheme val="major"/>
    </font>
    <font>
      <b/>
      <sz val="11"/>
      <name val="Calibri Light"/>
      <family val="2"/>
      <scheme val="major"/>
    </font>
    <font>
      <i/>
      <sz val="8"/>
      <color theme="1"/>
      <name val="Calibri Light"/>
      <family val="2"/>
      <scheme val="major"/>
    </font>
    <font>
      <sz val="11"/>
      <name val="Calibri Light"/>
      <family val="2"/>
      <scheme val="major"/>
    </font>
    <font>
      <b/>
      <sz val="18"/>
      <color theme="1"/>
      <name val="Calibri Light"/>
      <family val="2"/>
      <scheme val="major"/>
    </font>
    <font>
      <sz val="9"/>
      <color indexed="81"/>
      <name val="Tahoma"/>
      <family val="2"/>
    </font>
    <font>
      <b/>
      <sz val="9"/>
      <color indexed="81"/>
      <name val="Tahoma"/>
      <family val="2"/>
    </font>
    <font>
      <sz val="11"/>
      <color theme="1"/>
      <name val="Calibri"/>
      <family val="2"/>
    </font>
    <font>
      <u/>
      <sz val="9"/>
      <color indexed="81"/>
      <name val="Tahoma"/>
      <family val="2"/>
    </font>
    <font>
      <i/>
      <sz val="11"/>
      <color theme="0" tint="-0.499984740745262"/>
      <name val="Calibri Light"/>
      <family val="2"/>
      <scheme val="major"/>
    </font>
    <font>
      <sz val="10"/>
      <name val="Arial Narrow"/>
      <family val="2"/>
    </font>
    <font>
      <i/>
      <sz val="10"/>
      <name val="Arial Narrow"/>
      <family val="2"/>
    </font>
    <font>
      <b/>
      <sz val="10"/>
      <name val="Arial Narrow"/>
      <family val="2"/>
    </font>
    <font>
      <sz val="10"/>
      <color rgb="FFFF0000"/>
      <name val="Arial Narrow"/>
      <family val="2"/>
    </font>
    <font>
      <b/>
      <i/>
      <sz val="10"/>
      <name val="Arial Narrow"/>
      <family val="2"/>
    </font>
    <font>
      <i/>
      <sz val="10"/>
      <name val="Arial"/>
      <family val="2"/>
    </font>
    <font>
      <b/>
      <sz val="10"/>
      <name val="Arial"/>
      <family val="2"/>
    </font>
    <font>
      <b/>
      <vertAlign val="superscript"/>
      <sz val="10"/>
      <name val="Arial Narrow"/>
      <family val="2"/>
    </font>
    <font>
      <i/>
      <sz val="9"/>
      <name val="Arial"/>
      <family val="2"/>
    </font>
    <font>
      <b/>
      <i/>
      <sz val="9"/>
      <name val="Arial"/>
      <family val="2"/>
    </font>
    <font>
      <b/>
      <i/>
      <sz val="10"/>
      <name val="Arial"/>
      <family val="2"/>
    </font>
    <font>
      <b/>
      <i/>
      <vertAlign val="superscript"/>
      <sz val="10"/>
      <name val="Arial"/>
      <family val="2"/>
    </font>
    <font>
      <i/>
      <vertAlign val="superscript"/>
      <sz val="10"/>
      <name val="Arial"/>
      <family val="2"/>
    </font>
    <font>
      <i/>
      <sz val="9"/>
      <name val="Arial Narrow"/>
      <family val="2"/>
    </font>
    <font>
      <vertAlign val="superscript"/>
      <sz val="10"/>
      <name val="Arial"/>
      <family val="2"/>
    </font>
    <font>
      <sz val="14"/>
      <name val="Arial Narrow"/>
      <family val="2"/>
    </font>
    <font>
      <i/>
      <sz val="14"/>
      <name val="Arial Narrow"/>
      <family val="2"/>
    </font>
    <font>
      <b/>
      <sz val="14"/>
      <name val="Arial Narrow"/>
      <family val="2"/>
    </font>
    <font>
      <b/>
      <sz val="14"/>
      <name val="Arial"/>
      <family val="2"/>
    </font>
    <font>
      <sz val="14"/>
      <name val="Arial"/>
      <family val="2"/>
    </font>
    <font>
      <b/>
      <i/>
      <sz val="14"/>
      <name val="Arial Narrow"/>
      <family val="2"/>
    </font>
    <font>
      <b/>
      <i/>
      <sz val="14"/>
      <name val="Arial"/>
      <family val="2"/>
    </font>
    <font>
      <b/>
      <vertAlign val="superscript"/>
      <sz val="14"/>
      <name val="Arial Narrow"/>
      <family val="2"/>
    </font>
    <font>
      <b/>
      <sz val="22"/>
      <name val="Arial Narrow"/>
      <family val="2"/>
    </font>
    <font>
      <vertAlign val="superscript"/>
      <sz val="10"/>
      <name val="Arial Narrow"/>
      <family val="2"/>
    </font>
    <font>
      <b/>
      <i/>
      <sz val="11"/>
      <name val="Calibri Light"/>
      <family val="2"/>
      <scheme val="major"/>
    </font>
    <font>
      <i/>
      <sz val="11"/>
      <name val="Calibri Light"/>
      <family val="2"/>
      <scheme val="major"/>
    </font>
    <font>
      <b/>
      <sz val="11"/>
      <color theme="1"/>
      <name val="Calibri"/>
      <family val="2"/>
    </font>
    <font>
      <b/>
      <i/>
      <sz val="11"/>
      <color theme="1"/>
      <name val="Calibri Light"/>
      <family val="2"/>
      <scheme val="major"/>
    </font>
    <font>
      <sz val="11"/>
      <color rgb="FFFF0000"/>
      <name val="Calibri Light"/>
      <family val="2"/>
      <scheme val="major"/>
    </font>
    <font>
      <b/>
      <sz val="11"/>
      <color theme="4" tint="-0.249977111117893"/>
      <name val="Calibri Light"/>
      <family val="2"/>
      <scheme val="major"/>
    </font>
    <font>
      <b/>
      <u/>
      <sz val="11"/>
      <color theme="1"/>
      <name val="Calibri Light"/>
      <family val="2"/>
      <scheme val="major"/>
    </font>
    <font>
      <u/>
      <sz val="11"/>
      <color theme="1"/>
      <name val="Calibri Light"/>
      <family val="2"/>
      <scheme val="major"/>
    </font>
    <font>
      <i/>
      <sz val="11"/>
      <color theme="4" tint="-0.249977111117893"/>
      <name val="Calibri Light"/>
      <family val="2"/>
      <scheme val="major"/>
    </font>
  </fonts>
  <fills count="15">
    <fill>
      <patternFill patternType="none"/>
    </fill>
    <fill>
      <patternFill patternType="gray125"/>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gray0625">
        <fgColor theme="0" tint="-0.34998626667073579"/>
        <bgColor theme="0" tint="-4.9989318521683403E-2"/>
      </patternFill>
    </fill>
    <fill>
      <patternFill patternType="solid">
        <fgColor theme="0" tint="-4.9989318521683403E-2"/>
        <bgColor theme="0" tint="-0.34998626667073579"/>
      </patternFill>
    </fill>
    <fill>
      <patternFill patternType="solid">
        <fgColor indexed="65"/>
        <bgColor indexed="64"/>
      </patternFill>
    </fill>
    <fill>
      <patternFill patternType="solid">
        <fgColor indexed="65"/>
        <bgColor theme="0" tint="-0.499984740745262"/>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4" fillId="0" borderId="0"/>
    <xf numFmtId="43" fontId="2" fillId="0" borderId="0" applyFont="0" applyFill="0" applyBorder="0" applyAlignment="0" applyProtection="0"/>
  </cellStyleXfs>
  <cellXfs count="447">
    <xf numFmtId="0" fontId="0" fillId="0" borderId="0" xfId="0"/>
    <xf numFmtId="0" fontId="1" fillId="0" borderId="0" xfId="0" applyFont="1"/>
    <xf numFmtId="0" fontId="0" fillId="0" borderId="0" xfId="0"/>
    <xf numFmtId="0" fontId="5" fillId="0" borderId="0" xfId="0" applyFont="1" applyAlignment="1">
      <alignment horizontal="center" vertical="top"/>
    </xf>
    <xf numFmtId="0" fontId="5" fillId="0" borderId="0" xfId="0" applyFont="1" applyFill="1" applyAlignment="1">
      <alignment horizontal="center" vertical="top"/>
    </xf>
    <xf numFmtId="0" fontId="5" fillId="0" borderId="0" xfId="0" applyFont="1"/>
    <xf numFmtId="0" fontId="5" fillId="0" borderId="0" xfId="0" applyFont="1" applyAlignment="1">
      <alignment horizontal="center"/>
    </xf>
    <xf numFmtId="0" fontId="5" fillId="0" borderId="0" xfId="0" applyFont="1" applyFill="1"/>
    <xf numFmtId="0" fontId="5" fillId="0" borderId="0" xfId="0" applyFont="1" applyFill="1" applyAlignment="1">
      <alignment horizontal="center"/>
    </xf>
    <xf numFmtId="0" fontId="10" fillId="0" borderId="0" xfId="0" applyFont="1" applyFill="1" applyAlignment="1">
      <alignment horizontal="center"/>
    </xf>
    <xf numFmtId="0" fontId="5" fillId="0" borderId="0" xfId="0" applyFont="1" applyBorder="1"/>
    <xf numFmtId="0" fontId="5" fillId="0" borderId="7" xfId="0" applyFont="1" applyBorder="1" applyAlignment="1">
      <alignment horizontal="center"/>
    </xf>
    <xf numFmtId="0" fontId="5" fillId="0" borderId="5" xfId="0" applyFont="1" applyBorder="1"/>
    <xf numFmtId="0" fontId="5" fillId="0" borderId="4"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indent="2"/>
    </xf>
    <xf numFmtId="0" fontId="5" fillId="0" borderId="0" xfId="0" applyFont="1" applyAlignment="1">
      <alignment wrapText="1"/>
    </xf>
    <xf numFmtId="0" fontId="5" fillId="0" borderId="0" xfId="0" applyFont="1" applyAlignment="1">
      <alignment horizontal="left" wrapText="1" indent="2"/>
    </xf>
    <xf numFmtId="0" fontId="5" fillId="0" borderId="0" xfId="0" applyFont="1" applyAlignment="1">
      <alignment vertical="center"/>
    </xf>
    <xf numFmtId="0" fontId="5" fillId="0" borderId="0" xfId="0" applyFont="1"/>
    <xf numFmtId="0" fontId="5" fillId="0" borderId="0" xfId="0" applyFont="1" applyAlignment="1">
      <alignment horizontal="right"/>
    </xf>
    <xf numFmtId="0" fontId="11" fillId="0" borderId="0" xfId="0" applyFont="1" applyFill="1" applyBorder="1" applyAlignment="1" applyProtection="1">
      <alignment horizontal="left" vertical="top"/>
      <protection locked="0"/>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5" fillId="0" borderId="0" xfId="0" applyFont="1" applyFill="1" applyBorder="1"/>
    <xf numFmtId="0" fontId="5" fillId="0" borderId="0" xfId="0" applyFont="1" applyBorder="1" applyAlignment="1">
      <alignment horizontal="right"/>
    </xf>
    <xf numFmtId="0" fontId="5" fillId="0" borderId="0" xfId="0" applyFont="1" applyFill="1" applyBorder="1" applyAlignment="1"/>
    <xf numFmtId="0" fontId="15" fillId="0" borderId="0" xfId="0" applyFont="1"/>
    <xf numFmtId="0" fontId="7" fillId="7" borderId="0" xfId="0" applyFont="1" applyFill="1" applyBorder="1" applyAlignment="1">
      <alignment horizontal="left" vertical="center"/>
    </xf>
    <xf numFmtId="0" fontId="5" fillId="0" borderId="0" xfId="0" applyFont="1" applyAlignment="1">
      <alignment horizontal="left" vertical="center" indent="1"/>
    </xf>
    <xf numFmtId="0" fontId="6" fillId="0" borderId="0" xfId="0" applyFont="1" applyAlignment="1">
      <alignment wrapText="1"/>
    </xf>
    <xf numFmtId="0" fontId="8" fillId="0" borderId="0" xfId="0" applyFont="1" applyAlignment="1">
      <alignment horizontal="right"/>
    </xf>
    <xf numFmtId="0" fontId="5" fillId="0" borderId="0" xfId="0" applyFont="1" applyFill="1" applyAlignment="1">
      <alignment horizontal="left" vertical="center" indent="1"/>
    </xf>
    <xf numFmtId="0" fontId="5" fillId="0" borderId="0" xfId="0" applyFont="1" applyFill="1" applyAlignment="1">
      <alignment vertical="center"/>
    </xf>
    <xf numFmtId="0" fontId="6" fillId="0" borderId="0" xfId="0" applyFont="1"/>
    <xf numFmtId="0" fontId="6" fillId="0" borderId="0" xfId="0" applyFont="1" applyFill="1"/>
    <xf numFmtId="0" fontId="8" fillId="0" borderId="0" xfId="0" applyFont="1" applyAlignment="1">
      <alignment horizontal="right" vertical="top"/>
    </xf>
    <xf numFmtId="0" fontId="5" fillId="0" borderId="0" xfId="0" applyFont="1" applyAlignment="1">
      <alignment horizontal="right" vertical="top"/>
    </xf>
    <xf numFmtId="0" fontId="9" fillId="0" borderId="0" xfId="0" applyFont="1" applyFill="1" applyAlignment="1">
      <alignment horizontal="right" wrapText="1"/>
    </xf>
    <xf numFmtId="0" fontId="5" fillId="0" borderId="8" xfId="0" applyFont="1" applyBorder="1"/>
    <xf numFmtId="0" fontId="0" fillId="0" borderId="0" xfId="0" applyAlignment="1">
      <alignment horizontal="left" vertical="top"/>
    </xf>
    <xf numFmtId="0" fontId="5" fillId="0" borderId="7" xfId="0" applyFont="1" applyBorder="1"/>
    <xf numFmtId="0" fontId="5" fillId="0" borderId="6" xfId="0" applyFont="1" applyBorder="1"/>
    <xf numFmtId="0" fontId="6" fillId="0" borderId="0" xfId="0" applyFont="1" applyFill="1" applyBorder="1" applyAlignment="1">
      <alignment horizontal="center"/>
    </xf>
    <xf numFmtId="0" fontId="7" fillId="0" borderId="0" xfId="0" applyFont="1" applyBorder="1"/>
    <xf numFmtId="0" fontId="6" fillId="0" borderId="6" xfId="0" applyFont="1" applyFill="1" applyBorder="1" applyAlignment="1">
      <alignment horizontal="center"/>
    </xf>
    <xf numFmtId="0" fontId="5" fillId="0" borderId="7" xfId="0" applyFont="1" applyFill="1" applyBorder="1"/>
    <xf numFmtId="0" fontId="5" fillId="0" borderId="6" xfId="0" applyFont="1" applyFill="1" applyBorder="1" applyAlignment="1">
      <alignment horizontal="left" indent="1"/>
    </xf>
    <xf numFmtId="0" fontId="5" fillId="0" borderId="0" xfId="0" applyFont="1" applyFill="1" applyBorder="1" applyAlignment="1">
      <alignment horizontal="right" vertical="center"/>
    </xf>
    <xf numFmtId="9" fontId="5" fillId="0" borderId="4" xfId="0" applyNumberFormat="1" applyFont="1" applyBorder="1" applyAlignment="1">
      <alignment horizontal="center"/>
    </xf>
    <xf numFmtId="49" fontId="18" fillId="8" borderId="0" xfId="3" applyNumberFormat="1" applyFont="1" applyFill="1" applyAlignment="1"/>
    <xf numFmtId="49" fontId="19" fillId="8" borderId="0" xfId="3" applyNumberFormat="1" applyFont="1" applyFill="1" applyAlignment="1"/>
    <xf numFmtId="49" fontId="20" fillId="8" borderId="0" xfId="3" applyNumberFormat="1" applyFont="1" applyFill="1" applyAlignment="1">
      <alignment horizontal="center"/>
    </xf>
    <xf numFmtId="49" fontId="18" fillId="8" borderId="0" xfId="3" applyNumberFormat="1" applyFont="1" applyFill="1" applyAlignment="1">
      <alignment horizontal="left"/>
    </xf>
    <xf numFmtId="49" fontId="18" fillId="8" borderId="0" xfId="3" applyNumberFormat="1" applyFont="1" applyFill="1" applyBorder="1" applyAlignment="1">
      <alignment horizontal="left"/>
    </xf>
    <xf numFmtId="49" fontId="18" fillId="8" borderId="0" xfId="3" applyNumberFormat="1" applyFont="1" applyFill="1" applyBorder="1" applyAlignment="1"/>
    <xf numFmtId="49" fontId="20" fillId="8" borderId="0" xfId="3" applyNumberFormat="1" applyFont="1" applyFill="1" applyBorder="1" applyAlignment="1">
      <alignment horizontal="center"/>
    </xf>
    <xf numFmtId="49" fontId="19" fillId="8" borderId="0" xfId="3" applyNumberFormat="1" applyFont="1" applyFill="1" applyBorder="1" applyAlignment="1"/>
    <xf numFmtId="49" fontId="19" fillId="8" borderId="0" xfId="3" applyNumberFormat="1" applyFont="1" applyFill="1" applyBorder="1" applyAlignment="1">
      <alignment horizontal="center" vertical="center"/>
    </xf>
    <xf numFmtId="49" fontId="18" fillId="8" borderId="0" xfId="3" applyNumberFormat="1" applyFont="1" applyFill="1" applyBorder="1" applyAlignment="1">
      <alignment horizontal="center" vertical="center"/>
    </xf>
    <xf numFmtId="49" fontId="20" fillId="8" borderId="0" xfId="3" applyNumberFormat="1" applyFont="1" applyFill="1" applyBorder="1" applyAlignment="1">
      <alignment horizontal="center" vertical="center"/>
    </xf>
    <xf numFmtId="0" fontId="18" fillId="8" borderId="0" xfId="3" applyNumberFormat="1" applyFont="1" applyFill="1" applyAlignment="1"/>
    <xf numFmtId="0" fontId="19" fillId="8" borderId="0" xfId="3" applyNumberFormat="1" applyFont="1" applyFill="1" applyAlignment="1"/>
    <xf numFmtId="0" fontId="20" fillId="8" borderId="0" xfId="3" applyNumberFormat="1" applyFont="1" applyFill="1" applyAlignment="1">
      <alignment horizontal="center"/>
    </xf>
    <xf numFmtId="0" fontId="18" fillId="8" borderId="0" xfId="3" applyNumberFormat="1" applyFont="1" applyFill="1" applyBorder="1" applyAlignment="1"/>
    <xf numFmtId="0" fontId="20" fillId="8" borderId="0" xfId="3" applyNumberFormat="1" applyFont="1" applyFill="1" applyBorder="1" applyAlignment="1">
      <alignment horizontal="center"/>
    </xf>
    <xf numFmtId="0" fontId="19" fillId="8" borderId="0" xfId="3" applyNumberFormat="1" applyFont="1" applyFill="1" applyBorder="1" applyAlignment="1"/>
    <xf numFmtId="0" fontId="18" fillId="8" borderId="0" xfId="3" applyNumberFormat="1" applyFont="1" applyFill="1" applyAlignment="1">
      <alignment horizontal="left"/>
    </xf>
    <xf numFmtId="0" fontId="18" fillId="8" borderId="0" xfId="3" applyNumberFormat="1" applyFont="1" applyFill="1" applyBorder="1" applyAlignment="1">
      <alignment horizontal="left"/>
    </xf>
    <xf numFmtId="0" fontId="21" fillId="8" borderId="0" xfId="3" applyNumberFormat="1" applyFont="1" applyFill="1" applyAlignment="1"/>
    <xf numFmtId="0" fontId="19" fillId="8" borderId="0" xfId="3" applyNumberFormat="1" applyFont="1" applyFill="1" applyAlignment="1">
      <alignment horizontal="left"/>
    </xf>
    <xf numFmtId="49" fontId="22" fillId="8" borderId="0" xfId="3" applyNumberFormat="1" applyFont="1" applyFill="1" applyAlignment="1">
      <alignment horizontal="center"/>
    </xf>
    <xf numFmtId="49" fontId="19" fillId="8" borderId="0" xfId="3" applyNumberFormat="1" applyFont="1" applyFill="1" applyAlignment="1">
      <alignment horizontal="left"/>
    </xf>
    <xf numFmtId="49" fontId="4" fillId="8" borderId="0" xfId="3" applyNumberFormat="1" applyFill="1" applyAlignment="1">
      <alignment horizontal="left"/>
    </xf>
    <xf numFmtId="49" fontId="18" fillId="8" borderId="4" xfId="3" applyNumberFormat="1" applyFont="1" applyFill="1" applyBorder="1" applyAlignment="1"/>
    <xf numFmtId="49" fontId="23" fillId="8" borderId="5" xfId="3" applyNumberFormat="1" applyFont="1" applyFill="1" applyBorder="1" applyAlignment="1"/>
    <xf numFmtId="49" fontId="4" fillId="8" borderId="5" xfId="3" applyNumberFormat="1" applyFill="1" applyBorder="1" applyAlignment="1"/>
    <xf numFmtId="49" fontId="24" fillId="8" borderId="5" xfId="3" applyNumberFormat="1" applyFont="1" applyFill="1" applyBorder="1" applyAlignment="1">
      <alignment horizontal="center"/>
    </xf>
    <xf numFmtId="49" fontId="4" fillId="8" borderId="5" xfId="3" applyNumberFormat="1" applyFont="1" applyFill="1" applyBorder="1" applyAlignment="1"/>
    <xf numFmtId="49" fontId="4" fillId="8" borderId="5" xfId="3" applyNumberFormat="1" applyFill="1" applyBorder="1" applyAlignment="1">
      <alignment horizontal="left"/>
    </xf>
    <xf numFmtId="49" fontId="18" fillId="8" borderId="3" xfId="3" applyNumberFormat="1" applyFont="1" applyFill="1" applyBorder="1" applyAlignment="1"/>
    <xf numFmtId="49" fontId="18" fillId="8" borderId="7" xfId="3" applyNumberFormat="1" applyFont="1" applyFill="1" applyBorder="1" applyAlignment="1"/>
    <xf numFmtId="1" fontId="22" fillId="8" borderId="0" xfId="3" applyNumberFormat="1" applyFont="1" applyFill="1" applyBorder="1" applyAlignment="1">
      <alignment horizontal="center"/>
    </xf>
    <xf numFmtId="1" fontId="18" fillId="8" borderId="0" xfId="3" applyNumberFormat="1" applyFont="1" applyFill="1" applyBorder="1" applyAlignment="1"/>
    <xf numFmtId="164" fontId="18" fillId="8" borderId="0" xfId="3" applyNumberFormat="1" applyFont="1" applyFill="1" applyAlignment="1"/>
    <xf numFmtId="164" fontId="20" fillId="8" borderId="0" xfId="3" applyNumberFormat="1" applyFont="1" applyFill="1" applyBorder="1" applyAlignment="1">
      <alignment horizontal="center"/>
    </xf>
    <xf numFmtId="164" fontId="22" fillId="8" borderId="0" xfId="3" applyNumberFormat="1" applyFont="1" applyFill="1" applyBorder="1" applyAlignment="1">
      <alignment horizontal="center"/>
    </xf>
    <xf numFmtId="164" fontId="18" fillId="8" borderId="0" xfId="3" applyNumberFormat="1" applyFont="1" applyFill="1" applyBorder="1" applyAlignment="1"/>
    <xf numFmtId="164" fontId="18" fillId="8" borderId="5" xfId="3" applyNumberFormat="1" applyFont="1" applyFill="1" applyBorder="1" applyAlignment="1"/>
    <xf numFmtId="164" fontId="4" fillId="8" borderId="0" xfId="3" applyNumberFormat="1" applyFont="1" applyFill="1" applyBorder="1" applyAlignment="1"/>
    <xf numFmtId="164" fontId="4" fillId="8" borderId="5" xfId="3" applyNumberFormat="1" applyFont="1" applyFill="1" applyBorder="1" applyAlignment="1"/>
    <xf numFmtId="2" fontId="20" fillId="8" borderId="0" xfId="3" applyNumberFormat="1" applyFont="1" applyFill="1" applyBorder="1" applyAlignment="1">
      <alignment horizontal="right"/>
    </xf>
    <xf numFmtId="2" fontId="20" fillId="8" borderId="0" xfId="3" applyNumberFormat="1" applyFont="1" applyFill="1" applyBorder="1" applyAlignment="1">
      <alignment horizontal="center"/>
    </xf>
    <xf numFmtId="2" fontId="19" fillId="8" borderId="0" xfId="3" applyNumberFormat="1" applyFont="1" applyFill="1" applyBorder="1" applyAlignment="1"/>
    <xf numFmtId="2" fontId="18" fillId="8" borderId="0" xfId="3" applyNumberFormat="1" applyFont="1" applyFill="1" applyBorder="1" applyAlignment="1"/>
    <xf numFmtId="1" fontId="20" fillId="8" borderId="0" xfId="3" applyNumberFormat="1" applyFont="1" applyFill="1" applyBorder="1" applyAlignment="1">
      <alignment horizontal="center"/>
    </xf>
    <xf numFmtId="1" fontId="18" fillId="8" borderId="0" xfId="3" applyNumberFormat="1" applyFont="1" applyFill="1" applyBorder="1" applyAlignment="1">
      <alignment horizontal="left"/>
    </xf>
    <xf numFmtId="1" fontId="20" fillId="8" borderId="0" xfId="3" applyNumberFormat="1" applyFont="1" applyFill="1" applyBorder="1" applyAlignment="1">
      <alignment horizontal="left"/>
    </xf>
    <xf numFmtId="49" fontId="18" fillId="8" borderId="6" xfId="3" applyNumberFormat="1" applyFont="1" applyFill="1" applyBorder="1" applyAlignment="1"/>
    <xf numFmtId="1" fontId="19" fillId="8" borderId="0" xfId="3" applyNumberFormat="1" applyFont="1" applyFill="1" applyBorder="1" applyAlignment="1"/>
    <xf numFmtId="1" fontId="18" fillId="8" borderId="0" xfId="3" applyNumberFormat="1" applyFont="1" applyFill="1" applyAlignment="1"/>
    <xf numFmtId="2" fontId="18" fillId="8" borderId="0" xfId="3" applyNumberFormat="1" applyFont="1" applyFill="1" applyAlignment="1"/>
    <xf numFmtId="2" fontId="26" fillId="8" borderId="0" xfId="3" applyNumberFormat="1" applyFont="1" applyFill="1" applyBorder="1" applyAlignment="1">
      <alignment horizontal="center"/>
    </xf>
    <xf numFmtId="2" fontId="27" fillId="8" borderId="0" xfId="3" applyNumberFormat="1" applyFont="1" applyFill="1" applyBorder="1" applyAlignment="1">
      <alignment horizontal="center"/>
    </xf>
    <xf numFmtId="1" fontId="26" fillId="8" borderId="0" xfId="3" applyNumberFormat="1" applyFont="1" applyFill="1" applyBorder="1" applyAlignment="1">
      <alignment horizontal="center"/>
    </xf>
    <xf numFmtId="49" fontId="18" fillId="8" borderId="6" xfId="3" applyNumberFormat="1" applyFont="1" applyFill="1" applyBorder="1" applyAlignment="1">
      <alignment horizontal="center"/>
    </xf>
    <xf numFmtId="1" fontId="28" fillId="8" borderId="0" xfId="3" applyNumberFormat="1" applyFont="1" applyFill="1" applyBorder="1" applyAlignment="1">
      <alignment horizontal="right"/>
    </xf>
    <xf numFmtId="2" fontId="4" fillId="8" borderId="0" xfId="3" applyNumberFormat="1" applyFont="1" applyFill="1" applyBorder="1" applyAlignment="1"/>
    <xf numFmtId="2" fontId="24" fillId="8" borderId="0" xfId="3" applyNumberFormat="1" applyFont="1" applyFill="1" applyBorder="1" applyAlignment="1">
      <alignment horizontal="center"/>
    </xf>
    <xf numFmtId="2" fontId="24" fillId="8" borderId="0" xfId="3" applyNumberFormat="1" applyFont="1" applyFill="1" applyBorder="1" applyAlignment="1"/>
    <xf numFmtId="2" fontId="28" fillId="8" borderId="0" xfId="3" applyNumberFormat="1" applyFont="1" applyFill="1" applyBorder="1" applyAlignment="1">
      <alignment horizontal="right"/>
    </xf>
    <xf numFmtId="1" fontId="4" fillId="8" borderId="0" xfId="3" applyNumberFormat="1" applyFont="1" applyFill="1" applyBorder="1" applyAlignment="1"/>
    <xf numFmtId="1" fontId="24" fillId="8" borderId="0" xfId="3" applyNumberFormat="1" applyFont="1" applyFill="1" applyBorder="1" applyAlignment="1"/>
    <xf numFmtId="1" fontId="24" fillId="8" borderId="0" xfId="3" applyNumberFormat="1" applyFont="1" applyFill="1" applyBorder="1" applyAlignment="1">
      <alignment horizontal="center"/>
    </xf>
    <xf numFmtId="1" fontId="24" fillId="8" borderId="0" xfId="3" applyNumberFormat="1" applyFont="1" applyFill="1" applyBorder="1" applyAlignment="1">
      <alignment horizontal="left"/>
    </xf>
    <xf numFmtId="3" fontId="24" fillId="8" borderId="0" xfId="3" applyNumberFormat="1" applyFont="1" applyFill="1" applyBorder="1" applyAlignment="1">
      <alignment horizontal="right"/>
    </xf>
    <xf numFmtId="3" fontId="28" fillId="8" borderId="0" xfId="3" applyNumberFormat="1" applyFont="1" applyFill="1" applyBorder="1" applyAlignment="1">
      <alignment horizontal="right"/>
    </xf>
    <xf numFmtId="4" fontId="4" fillId="8" borderId="0" xfId="3" applyNumberFormat="1" applyFont="1" applyFill="1" applyBorder="1" applyAlignment="1">
      <alignment horizontal="right"/>
    </xf>
    <xf numFmtId="4" fontId="4" fillId="8" borderId="5" xfId="3" applyNumberFormat="1" applyFont="1" applyFill="1" applyBorder="1" applyAlignment="1">
      <alignment horizontal="right"/>
    </xf>
    <xf numFmtId="3" fontId="4" fillId="8" borderId="0" xfId="3" applyNumberFormat="1" applyFont="1" applyFill="1" applyBorder="1" applyAlignment="1">
      <alignment horizontal="right"/>
    </xf>
    <xf numFmtId="3" fontId="4" fillId="8" borderId="5" xfId="3" applyNumberFormat="1" applyFont="1" applyFill="1" applyBorder="1" applyAlignment="1">
      <alignment horizontal="right"/>
    </xf>
    <xf numFmtId="1" fontId="23" fillId="8" borderId="0" xfId="3" applyNumberFormat="1" applyFont="1" applyFill="1" applyBorder="1" applyAlignment="1"/>
    <xf numFmtId="4" fontId="4" fillId="8" borderId="0" xfId="3" applyNumberFormat="1" applyFill="1" applyBorder="1" applyAlignment="1"/>
    <xf numFmtId="4" fontId="4" fillId="8" borderId="0" xfId="3" applyNumberFormat="1" applyFill="1" applyBorder="1" applyAlignment="1">
      <alignment horizontal="right"/>
    </xf>
    <xf numFmtId="3" fontId="4" fillId="8" borderId="0" xfId="3" applyNumberFormat="1" applyFill="1" applyBorder="1" applyAlignment="1">
      <alignment horizontal="right"/>
    </xf>
    <xf numFmtId="3" fontId="23" fillId="8" borderId="0" xfId="3" applyNumberFormat="1" applyFont="1" applyFill="1" applyBorder="1" applyAlignment="1">
      <alignment horizontal="right"/>
    </xf>
    <xf numFmtId="1" fontId="4" fillId="8" borderId="0" xfId="3" applyNumberFormat="1" applyFill="1" applyBorder="1" applyAlignment="1">
      <alignment horizontal="left"/>
    </xf>
    <xf numFmtId="4" fontId="4" fillId="8" borderId="10" xfId="3" applyNumberFormat="1" applyFill="1" applyBorder="1" applyAlignment="1">
      <alignment horizontal="right"/>
    </xf>
    <xf numFmtId="3" fontId="4" fillId="8" borderId="10" xfId="3" applyNumberFormat="1" applyFill="1" applyBorder="1" applyAlignment="1">
      <alignment horizontal="right"/>
    </xf>
    <xf numFmtId="1" fontId="4" fillId="8" borderId="0" xfId="3" applyNumberFormat="1" applyFill="1" applyBorder="1" applyAlignment="1">
      <alignment horizontal="center"/>
    </xf>
    <xf numFmtId="1" fontId="4" fillId="8" borderId="0" xfId="3" applyNumberFormat="1" applyFont="1" applyFill="1" applyBorder="1" applyAlignment="1">
      <alignment horizontal="left"/>
    </xf>
    <xf numFmtId="49" fontId="4" fillId="8" borderId="6" xfId="3" applyNumberFormat="1" applyFont="1" applyFill="1" applyBorder="1" applyAlignment="1">
      <alignment horizontal="center"/>
    </xf>
    <xf numFmtId="1" fontId="23" fillId="8" borderId="0" xfId="3" applyNumberFormat="1" applyFont="1" applyFill="1" applyBorder="1" applyAlignment="1">
      <alignment horizontal="right"/>
    </xf>
    <xf numFmtId="4" fontId="18" fillId="8" borderId="0" xfId="3" applyNumberFormat="1" applyFont="1" applyFill="1" applyBorder="1" applyAlignment="1"/>
    <xf numFmtId="4" fontId="18" fillId="8" borderId="0" xfId="3" applyNumberFormat="1" applyFont="1" applyFill="1" applyBorder="1" applyAlignment="1">
      <alignment horizontal="right"/>
    </xf>
    <xf numFmtId="4" fontId="18" fillId="8" borderId="5" xfId="3" applyNumberFormat="1" applyFont="1" applyFill="1" applyBorder="1" applyAlignment="1">
      <alignment horizontal="right"/>
    </xf>
    <xf numFmtId="3" fontId="18" fillId="8" borderId="0" xfId="3" applyNumberFormat="1" applyFont="1" applyFill="1" applyBorder="1" applyAlignment="1">
      <alignment horizontal="right"/>
    </xf>
    <xf numFmtId="3" fontId="18" fillId="8" borderId="5" xfId="3" applyNumberFormat="1" applyFont="1" applyFill="1" applyBorder="1" applyAlignment="1">
      <alignment horizontal="right"/>
    </xf>
    <xf numFmtId="49" fontId="23" fillId="8" borderId="0" xfId="3" applyNumberFormat="1" applyFont="1" applyFill="1" applyBorder="1" applyAlignment="1">
      <alignment horizontal="right"/>
    </xf>
    <xf numFmtId="49" fontId="4" fillId="8" borderId="0" xfId="3" applyNumberFormat="1" applyFont="1" applyFill="1" applyBorder="1" applyAlignment="1"/>
    <xf numFmtId="49" fontId="24" fillId="8" borderId="0" xfId="3" applyNumberFormat="1" applyFont="1" applyFill="1" applyBorder="1" applyAlignment="1">
      <alignment horizontal="center"/>
    </xf>
    <xf numFmtId="49" fontId="4" fillId="8" borderId="0" xfId="3" applyNumberFormat="1" applyFill="1" applyBorder="1" applyAlignment="1">
      <alignment horizontal="left"/>
    </xf>
    <xf numFmtId="49" fontId="31" fillId="8" borderId="0" xfId="3" applyNumberFormat="1" applyFont="1" applyFill="1" applyAlignment="1">
      <alignment horizontal="center"/>
    </xf>
    <xf numFmtId="49" fontId="31" fillId="8" borderId="7" xfId="3" applyNumberFormat="1" applyFont="1" applyFill="1" applyBorder="1" applyAlignment="1">
      <alignment horizontal="center"/>
    </xf>
    <xf numFmtId="49" fontId="26" fillId="8" borderId="0" xfId="3" applyNumberFormat="1" applyFont="1" applyFill="1" applyBorder="1" applyAlignment="1">
      <alignment horizontal="center"/>
    </xf>
    <xf numFmtId="49" fontId="27" fillId="8" borderId="0" xfId="3" applyNumberFormat="1" applyFont="1" applyFill="1" applyBorder="1" applyAlignment="1">
      <alignment horizontal="center"/>
    </xf>
    <xf numFmtId="49" fontId="31" fillId="8" borderId="6" xfId="3" applyNumberFormat="1" applyFont="1" applyFill="1" applyBorder="1" applyAlignment="1">
      <alignment horizontal="center"/>
    </xf>
    <xf numFmtId="49" fontId="23" fillId="8" borderId="0" xfId="3" applyNumberFormat="1" applyFont="1" applyFill="1" applyBorder="1" applyAlignment="1"/>
    <xf numFmtId="49" fontId="4" fillId="8" borderId="0" xfId="3" applyNumberFormat="1" applyFill="1" applyBorder="1" applyAlignment="1"/>
    <xf numFmtId="49" fontId="4" fillId="8" borderId="0" xfId="3" applyNumberFormat="1" applyFont="1" applyFill="1" applyBorder="1" applyAlignment="1">
      <alignment horizontal="right"/>
    </xf>
    <xf numFmtId="49" fontId="4" fillId="8" borderId="0" xfId="3" applyNumberFormat="1" applyFont="1" applyFill="1" applyBorder="1" applyAlignment="1">
      <alignment horizontal="center"/>
    </xf>
    <xf numFmtId="49" fontId="4" fillId="8" borderId="0" xfId="3" applyNumberFormat="1" applyFill="1" applyBorder="1" applyAlignment="1">
      <alignment horizontal="right"/>
    </xf>
    <xf numFmtId="49" fontId="19" fillId="8" borderId="0" xfId="3" applyNumberFormat="1" applyFont="1" applyFill="1" applyBorder="1" applyAlignment="1">
      <alignment horizontal="right"/>
    </xf>
    <xf numFmtId="49" fontId="18" fillId="8" borderId="0" xfId="3" applyNumberFormat="1" applyFont="1" applyFill="1" applyBorder="1" applyAlignment="1">
      <alignment horizontal="right"/>
    </xf>
    <xf numFmtId="49" fontId="20" fillId="8" borderId="0" xfId="3" applyNumberFormat="1" applyFont="1" applyFill="1" applyBorder="1" applyAlignment="1">
      <alignment horizontal="right"/>
    </xf>
    <xf numFmtId="49" fontId="33" fillId="8" borderId="0" xfId="3" applyNumberFormat="1" applyFont="1" applyFill="1" applyAlignment="1"/>
    <xf numFmtId="49" fontId="33" fillId="8" borderId="7" xfId="3" applyNumberFormat="1" applyFont="1" applyFill="1" applyBorder="1" applyAlignment="1"/>
    <xf numFmtId="49" fontId="34" fillId="8" borderId="0" xfId="3" applyNumberFormat="1" applyFont="1" applyFill="1" applyBorder="1" applyAlignment="1"/>
    <xf numFmtId="49" fontId="33" fillId="8" borderId="0" xfId="3" applyNumberFormat="1" applyFont="1" applyFill="1" applyBorder="1" applyAlignment="1"/>
    <xf numFmtId="49" fontId="35" fillId="8" borderId="0" xfId="3" applyNumberFormat="1" applyFont="1" applyFill="1" applyBorder="1" applyAlignment="1">
      <alignment horizontal="center"/>
    </xf>
    <xf numFmtId="49" fontId="35" fillId="8" borderId="0" xfId="3" applyNumberFormat="1" applyFont="1" applyFill="1" applyBorder="1" applyAlignment="1"/>
    <xf numFmtId="49" fontId="36" fillId="0" borderId="0" xfId="3" applyNumberFormat="1" applyFont="1" applyBorder="1" applyAlignment="1"/>
    <xf numFmtId="49" fontId="35" fillId="8" borderId="0" xfId="3" applyNumberFormat="1" applyFont="1" applyFill="1" applyBorder="1" applyAlignment="1">
      <alignment horizontal="left"/>
    </xf>
    <xf numFmtId="49" fontId="33" fillId="8" borderId="6" xfId="3" applyNumberFormat="1" applyFont="1" applyFill="1" applyBorder="1" applyAlignment="1"/>
    <xf numFmtId="49" fontId="18" fillId="8" borderId="2" xfId="3" applyNumberFormat="1" applyFont="1" applyFill="1" applyBorder="1" applyAlignment="1"/>
    <xf numFmtId="49" fontId="19" fillId="8" borderId="8" xfId="3" applyNumberFormat="1" applyFont="1" applyFill="1" applyBorder="1" applyAlignment="1"/>
    <xf numFmtId="49" fontId="18" fillId="8" borderId="8" xfId="3" applyNumberFormat="1" applyFont="1" applyFill="1" applyBorder="1" applyAlignment="1"/>
    <xf numFmtId="49" fontId="20" fillId="8" borderId="8" xfId="3" applyNumberFormat="1" applyFont="1" applyFill="1" applyBorder="1" applyAlignment="1">
      <alignment horizontal="center"/>
    </xf>
    <xf numFmtId="49" fontId="20" fillId="8" borderId="8" xfId="3" applyNumberFormat="1" applyFont="1" applyFill="1" applyBorder="1" applyAlignment="1"/>
    <xf numFmtId="49" fontId="19" fillId="8" borderId="8" xfId="3" applyNumberFormat="1" applyFont="1" applyFill="1" applyBorder="1" applyAlignment="1">
      <alignment horizontal="center"/>
    </xf>
    <xf numFmtId="49" fontId="18" fillId="8" borderId="8" xfId="3" applyNumberFormat="1" applyFont="1" applyFill="1" applyBorder="1" applyAlignment="1">
      <alignment horizontal="left"/>
    </xf>
    <xf numFmtId="49" fontId="18" fillId="8" borderId="1" xfId="3" applyNumberFormat="1" applyFont="1" applyFill="1" applyBorder="1" applyAlignment="1"/>
    <xf numFmtId="49" fontId="20" fillId="8" borderId="0" xfId="3" applyNumberFormat="1" applyFont="1" applyFill="1" applyBorder="1" applyAlignment="1"/>
    <xf numFmtId="49" fontId="19" fillId="8" borderId="0" xfId="3" applyNumberFormat="1" applyFont="1" applyFill="1" applyBorder="1" applyAlignment="1">
      <alignment horizontal="center"/>
    </xf>
    <xf numFmtId="49" fontId="34" fillId="8" borderId="0" xfId="3" applyNumberFormat="1" applyFont="1" applyFill="1" applyAlignment="1">
      <alignment horizontal="left"/>
    </xf>
    <xf numFmtId="49" fontId="19" fillId="8" borderId="5" xfId="3" applyNumberFormat="1" applyFont="1" applyFill="1" applyBorder="1" applyAlignment="1"/>
    <xf numFmtId="49" fontId="18" fillId="8" borderId="5" xfId="3" applyNumberFormat="1" applyFont="1" applyFill="1" applyBorder="1" applyAlignment="1"/>
    <xf numFmtId="49" fontId="20" fillId="8" borderId="5" xfId="3" applyNumberFormat="1" applyFont="1" applyFill="1" applyBorder="1" applyAlignment="1">
      <alignment horizontal="center"/>
    </xf>
    <xf numFmtId="49" fontId="20" fillId="8" borderId="5" xfId="3" applyNumberFormat="1" applyFont="1" applyFill="1" applyBorder="1" applyAlignment="1"/>
    <xf numFmtId="49" fontId="19" fillId="8" borderId="5" xfId="3" applyNumberFormat="1" applyFont="1" applyFill="1" applyBorder="1" applyAlignment="1">
      <alignment horizontal="center"/>
    </xf>
    <xf numFmtId="49" fontId="18" fillId="8" borderId="5" xfId="3" applyNumberFormat="1" applyFont="1" applyFill="1" applyBorder="1" applyAlignment="1">
      <alignment horizontal="left"/>
    </xf>
    <xf numFmtId="49" fontId="19" fillId="8" borderId="0" xfId="3" applyNumberFormat="1" applyFont="1" applyFill="1" applyBorder="1" applyAlignment="1">
      <alignment horizontal="left"/>
    </xf>
    <xf numFmtId="49" fontId="4" fillId="0" borderId="0" xfId="3" applyNumberFormat="1" applyBorder="1" applyAlignment="1">
      <alignment horizontal="left"/>
    </xf>
    <xf numFmtId="49" fontId="20" fillId="8" borderId="0" xfId="3" applyNumberFormat="1" applyFont="1" applyFill="1" applyBorder="1" applyAlignment="1">
      <alignment horizontal="left"/>
    </xf>
    <xf numFmtId="2" fontId="22" fillId="8" borderId="0" xfId="3" applyNumberFormat="1" applyFont="1" applyFill="1" applyBorder="1" applyAlignment="1">
      <alignment horizontal="center"/>
    </xf>
    <xf numFmtId="2" fontId="18" fillId="8" borderId="5" xfId="3" applyNumberFormat="1" applyFont="1" applyFill="1" applyBorder="1" applyAlignment="1"/>
    <xf numFmtId="2" fontId="4" fillId="8" borderId="5" xfId="3" applyNumberFormat="1" applyFont="1" applyFill="1" applyBorder="1" applyAlignment="1"/>
    <xf numFmtId="49" fontId="22" fillId="8" borderId="0" xfId="3" applyNumberFormat="1" applyFont="1" applyFill="1" applyBorder="1" applyAlignment="1">
      <alignment horizontal="center"/>
    </xf>
    <xf numFmtId="1" fontId="18" fillId="8" borderId="5" xfId="3" applyNumberFormat="1" applyFont="1" applyFill="1" applyBorder="1" applyAlignment="1">
      <alignment horizontal="right"/>
    </xf>
    <xf numFmtId="1" fontId="4" fillId="8" borderId="0" xfId="3" applyNumberFormat="1" applyFont="1" applyFill="1" applyBorder="1" applyAlignment="1">
      <alignment horizontal="right"/>
    </xf>
    <xf numFmtId="1" fontId="4" fillId="8" borderId="5" xfId="3" applyNumberFormat="1" applyFont="1" applyFill="1" applyBorder="1" applyAlignment="1">
      <alignment horizontal="right"/>
    </xf>
    <xf numFmtId="49" fontId="36" fillId="8" borderId="0" xfId="3" applyNumberFormat="1" applyFont="1" applyFill="1" applyBorder="1" applyAlignment="1">
      <alignment horizontal="center"/>
    </xf>
    <xf numFmtId="49" fontId="37" fillId="8" borderId="0" xfId="3" applyNumberFormat="1" applyFont="1" applyFill="1" applyBorder="1" applyAlignment="1"/>
    <xf numFmtId="49" fontId="33" fillId="8" borderId="0" xfId="3" applyNumberFormat="1" applyFont="1" applyFill="1" applyBorder="1" applyAlignment="1">
      <alignment horizontal="left"/>
    </xf>
    <xf numFmtId="49" fontId="33" fillId="8" borderId="6" xfId="3" applyNumberFormat="1" applyFont="1" applyFill="1" applyBorder="1" applyAlignment="1">
      <alignment horizontal="center"/>
    </xf>
    <xf numFmtId="49" fontId="24" fillId="8" borderId="8" xfId="3" applyNumberFormat="1" applyFont="1" applyFill="1" applyBorder="1" applyAlignment="1">
      <alignment horizontal="center"/>
    </xf>
    <xf numFmtId="49" fontId="23" fillId="8" borderId="8" xfId="3" applyNumberFormat="1" applyFont="1" applyFill="1" applyBorder="1" applyAlignment="1"/>
    <xf numFmtId="49" fontId="4" fillId="8" borderId="8" xfId="3" applyNumberFormat="1" applyFill="1" applyBorder="1" applyAlignment="1"/>
    <xf numFmtId="49" fontId="18" fillId="8" borderId="1" xfId="3" applyNumberFormat="1" applyFont="1" applyFill="1" applyBorder="1" applyAlignment="1">
      <alignment horizontal="center"/>
    </xf>
    <xf numFmtId="49" fontId="20" fillId="8" borderId="0" xfId="3" applyNumberFormat="1" applyFont="1" applyFill="1" applyAlignment="1"/>
    <xf numFmtId="49" fontId="22" fillId="8" borderId="0" xfId="3" applyNumberFormat="1" applyFont="1" applyFill="1" applyBorder="1" applyAlignment="1"/>
    <xf numFmtId="49" fontId="28" fillId="8" borderId="0" xfId="3" applyNumberFormat="1" applyFont="1" applyFill="1" applyBorder="1" applyAlignment="1"/>
    <xf numFmtId="49" fontId="24" fillId="8" borderId="0" xfId="3" applyNumberFormat="1" applyFont="1" applyFill="1" applyAlignment="1"/>
    <xf numFmtId="49" fontId="24" fillId="8" borderId="0" xfId="3" applyNumberFormat="1" applyFont="1" applyFill="1" applyAlignment="1">
      <alignment horizontal="center"/>
    </xf>
    <xf numFmtId="49" fontId="35" fillId="8" borderId="0" xfId="3" applyNumberFormat="1" applyFont="1" applyFill="1" applyAlignment="1"/>
    <xf numFmtId="49" fontId="38" fillId="8" borderId="0" xfId="3" applyNumberFormat="1" applyFont="1" applyFill="1" applyBorder="1" applyAlignment="1"/>
    <xf numFmtId="49" fontId="39" fillId="8" borderId="0" xfId="3" applyNumberFormat="1" applyFont="1" applyFill="1" applyBorder="1" applyAlignment="1"/>
    <xf numFmtId="49" fontId="36" fillId="8" borderId="0" xfId="3" applyNumberFormat="1" applyFont="1" applyFill="1" applyAlignment="1"/>
    <xf numFmtId="49" fontId="36" fillId="8" borderId="0" xfId="3" applyNumberFormat="1" applyFont="1" applyFill="1" applyAlignment="1">
      <alignment horizontal="center"/>
    </xf>
    <xf numFmtId="49" fontId="41" fillId="8" borderId="0" xfId="3" applyNumberFormat="1" applyFont="1" applyFill="1" applyAlignment="1"/>
    <xf numFmtId="4" fontId="24" fillId="8" borderId="0" xfId="3" applyNumberFormat="1" applyFont="1" applyFill="1" applyBorder="1" applyAlignment="1">
      <alignment horizontal="right"/>
    </xf>
    <xf numFmtId="4" fontId="28" fillId="8" borderId="0" xfId="3" applyNumberFormat="1" applyFont="1" applyFill="1" applyBorder="1" applyAlignment="1">
      <alignment horizontal="right"/>
    </xf>
    <xf numFmtId="3" fontId="4" fillId="8" borderId="0" xfId="3" applyNumberFormat="1" applyFill="1" applyBorder="1" applyAlignment="1"/>
    <xf numFmtId="4" fontId="23" fillId="8" borderId="0" xfId="3" applyNumberFormat="1" applyFont="1" applyFill="1" applyBorder="1" applyAlignment="1">
      <alignment horizontal="right"/>
    </xf>
    <xf numFmtId="3" fontId="18" fillId="8" borderId="0" xfId="3" applyNumberFormat="1" applyFont="1" applyFill="1" applyBorder="1" applyAlignment="1"/>
    <xf numFmtId="49" fontId="31" fillId="8" borderId="0" xfId="3" applyNumberFormat="1" applyFont="1" applyFill="1" applyBorder="1" applyAlignment="1">
      <alignment horizontal="center"/>
    </xf>
    <xf numFmtId="49" fontId="18" fillId="8" borderId="0" xfId="3" applyNumberFormat="1" applyFont="1" applyFill="1" applyAlignment="1">
      <alignment horizontal="center"/>
    </xf>
    <xf numFmtId="2" fontId="18" fillId="8" borderId="5" xfId="3" applyNumberFormat="1" applyFont="1" applyFill="1" applyBorder="1" applyAlignment="1">
      <alignment horizontal="right"/>
    </xf>
    <xf numFmtId="2" fontId="4" fillId="8" borderId="5" xfId="3" applyNumberFormat="1" applyFont="1" applyFill="1" applyBorder="1" applyAlignment="1">
      <alignment horizontal="right"/>
    </xf>
    <xf numFmtId="164" fontId="20" fillId="8" borderId="9" xfId="3" applyNumberFormat="1" applyFont="1" applyFill="1" applyBorder="1" applyAlignment="1">
      <alignment horizontal="center"/>
    </xf>
    <xf numFmtId="2" fontId="20" fillId="8" borderId="9" xfId="3" applyNumberFormat="1" applyFont="1" applyFill="1" applyBorder="1" applyAlignment="1">
      <alignment horizontal="center"/>
    </xf>
    <xf numFmtId="0" fontId="4" fillId="8" borderId="0" xfId="3" applyFill="1" applyAlignment="1"/>
    <xf numFmtId="49" fontId="20" fillId="8" borderId="9" xfId="3" applyNumberFormat="1" applyFont="1" applyFill="1" applyBorder="1" applyAlignment="1">
      <alignment horizont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left" indent="1"/>
    </xf>
    <xf numFmtId="0" fontId="5" fillId="0" borderId="0" xfId="0" applyFont="1" applyBorder="1" applyAlignment="1">
      <alignment horizontal="left" indent="1"/>
    </xf>
    <xf numFmtId="0" fontId="5" fillId="0" borderId="5" xfId="0" applyFont="1" applyBorder="1" applyAlignment="1">
      <alignment horizontal="left" wrapText="1" indent="1"/>
    </xf>
    <xf numFmtId="0" fontId="5" fillId="0" borderId="5" xfId="0" applyFont="1" applyBorder="1" applyAlignment="1">
      <alignment horizontal="left" vertical="top" indent="1"/>
    </xf>
    <xf numFmtId="0" fontId="5" fillId="0" borderId="0" xfId="0" applyFont="1" applyFill="1" applyBorder="1" applyAlignment="1">
      <alignment horizontal="left" vertical="center"/>
    </xf>
    <xf numFmtId="0" fontId="6" fillId="5" borderId="0" xfId="0" applyFont="1" applyFill="1" applyBorder="1" applyAlignment="1">
      <alignment horizontal="center" vertical="center"/>
    </xf>
    <xf numFmtId="0" fontId="6" fillId="5" borderId="0" xfId="0" applyFont="1" applyFill="1" applyBorder="1" applyAlignment="1">
      <alignment horizontal="right" vertical="center"/>
    </xf>
    <xf numFmtId="0" fontId="6" fillId="3" borderId="0" xfId="0" applyFont="1" applyFill="1" applyBorder="1" applyAlignment="1">
      <alignment horizontal="center" vertical="center"/>
    </xf>
    <xf numFmtId="0" fontId="6" fillId="3" borderId="0" xfId="0" applyFont="1" applyFill="1" applyBorder="1" applyAlignment="1">
      <alignment horizontal="right" vertical="center"/>
    </xf>
    <xf numFmtId="0" fontId="5" fillId="5" borderId="0" xfId="0" applyFont="1" applyFill="1"/>
    <xf numFmtId="0" fontId="5" fillId="3" borderId="0" xfId="0" applyFont="1" applyFill="1"/>
    <xf numFmtId="0" fontId="6" fillId="0" borderId="6" xfId="0" applyFont="1" applyFill="1" applyBorder="1" applyAlignment="1">
      <alignment horizontal="left" indent="1"/>
    </xf>
    <xf numFmtId="0" fontId="43" fillId="0" borderId="0" xfId="0" applyFont="1" applyFill="1" applyBorder="1" applyAlignment="1">
      <alignment horizontal="center"/>
    </xf>
    <xf numFmtId="0" fontId="44" fillId="0" borderId="0" xfId="0" applyFont="1"/>
    <xf numFmtId="0" fontId="44" fillId="0" borderId="0" xfId="0" applyFont="1" applyBorder="1" applyAlignment="1">
      <alignment horizontal="right"/>
    </xf>
    <xf numFmtId="1" fontId="44" fillId="0" borderId="0" xfId="0" applyNumberFormat="1" applyFont="1" applyBorder="1" applyAlignment="1">
      <alignment horizontal="right"/>
    </xf>
    <xf numFmtId="0" fontId="44" fillId="0" borderId="7" xfId="0" applyFont="1" applyBorder="1" applyAlignment="1">
      <alignment horizontal="center"/>
    </xf>
    <xf numFmtId="0" fontId="44" fillId="0" borderId="7" xfId="0" applyFont="1" applyBorder="1"/>
    <xf numFmtId="0" fontId="44" fillId="0" borderId="4" xfId="0" applyFont="1" applyBorder="1" applyAlignment="1">
      <alignment horizontal="center"/>
    </xf>
    <xf numFmtId="9" fontId="44" fillId="0" borderId="4" xfId="0" applyNumberFormat="1" applyFont="1" applyBorder="1" applyAlignment="1">
      <alignment horizontal="center"/>
    </xf>
    <xf numFmtId="0" fontId="5" fillId="0" borderId="6" xfId="0" applyFont="1" applyFill="1" applyBorder="1" applyAlignment="1">
      <alignment horizontal="left" vertical="top" indent="1"/>
    </xf>
    <xf numFmtId="0" fontId="6" fillId="0" borderId="6" xfId="0" applyFont="1" applyFill="1" applyBorder="1" applyAlignment="1">
      <alignment horizontal="left" vertical="top" indent="1"/>
    </xf>
    <xf numFmtId="0" fontId="6" fillId="0" borderId="6" xfId="0" applyFont="1" applyBorder="1" applyAlignment="1">
      <alignment horizontal="left" vertical="top" indent="1"/>
    </xf>
    <xf numFmtId="0" fontId="44" fillId="0" borderId="0" xfId="0" applyFont="1" applyFill="1" applyBorder="1" applyAlignment="1">
      <alignment horizontal="right" vertical="center"/>
    </xf>
    <xf numFmtId="0" fontId="6" fillId="0" borderId="0" xfId="0" applyFont="1" applyBorder="1" applyAlignment="1">
      <alignment horizontal="right"/>
    </xf>
    <xf numFmtId="0" fontId="43" fillId="0" borderId="0" xfId="0" applyFont="1" applyBorder="1" applyAlignment="1">
      <alignment horizontal="right"/>
    </xf>
    <xf numFmtId="0" fontId="5" fillId="0" borderId="6" xfId="0" applyFont="1" applyFill="1" applyBorder="1" applyAlignment="1">
      <alignment horizontal="right" indent="1"/>
    </xf>
    <xf numFmtId="0" fontId="6" fillId="6" borderId="1" xfId="0" applyFont="1" applyFill="1" applyBorder="1" applyAlignment="1">
      <alignment horizontal="center" wrapText="1"/>
    </xf>
    <xf numFmtId="0" fontId="6" fillId="6" borderId="8" xfId="0" applyFont="1" applyFill="1" applyBorder="1" applyAlignment="1">
      <alignment horizontal="center" wrapText="1"/>
    </xf>
    <xf numFmtId="0" fontId="6" fillId="0" borderId="0" xfId="0" applyFont="1" applyFill="1" applyBorder="1" applyAlignment="1">
      <alignment horizontal="center" wrapText="1"/>
    </xf>
    <xf numFmtId="0" fontId="6" fillId="0" borderId="3" xfId="0" applyFont="1" applyFill="1" applyBorder="1" applyAlignment="1">
      <alignment horizontal="left" vertical="top" wrapText="1" indent="1"/>
    </xf>
    <xf numFmtId="9" fontId="5" fillId="0" borderId="0" xfId="0" applyNumberFormat="1" applyFont="1" applyFill="1" applyBorder="1" applyAlignment="1">
      <alignment horizontal="left" vertical="center"/>
    </xf>
    <xf numFmtId="0" fontId="5" fillId="0" borderId="6" xfId="0" applyFont="1" applyBorder="1" applyAlignment="1">
      <alignment horizontal="right" vertical="top" indent="1"/>
    </xf>
    <xf numFmtId="0" fontId="8" fillId="0" borderId="0" xfId="0" applyFont="1" applyFill="1" applyBorder="1" applyAlignment="1">
      <alignment horizontal="left" indent="1"/>
    </xf>
    <xf numFmtId="9" fontId="8" fillId="0" borderId="0" xfId="0" applyNumberFormat="1" applyFont="1" applyFill="1" applyBorder="1" applyAlignment="1">
      <alignment horizontal="left" vertical="center"/>
    </xf>
    <xf numFmtId="2" fontId="5" fillId="0" borderId="0" xfId="0" applyNumberFormat="1" applyFont="1" applyBorder="1" applyAlignment="1">
      <alignment horizontal="right"/>
    </xf>
    <xf numFmtId="2" fontId="44" fillId="0" borderId="0" xfId="0" applyNumberFormat="1" applyFont="1" applyBorder="1" applyAlignment="1">
      <alignment horizontal="right"/>
    </xf>
    <xf numFmtId="0" fontId="6" fillId="0" borderId="0" xfId="0" applyFont="1" applyFill="1" applyBorder="1" applyAlignment="1">
      <alignment horizontal="right"/>
    </xf>
    <xf numFmtId="9" fontId="5" fillId="0" borderId="0" xfId="0" applyNumberFormat="1" applyFont="1" applyFill="1" applyBorder="1" applyAlignment="1">
      <alignment horizontal="right"/>
    </xf>
    <xf numFmtId="9" fontId="44" fillId="0" borderId="0" xfId="0" applyNumberFormat="1" applyFont="1" applyFill="1" applyBorder="1" applyAlignment="1">
      <alignment horizontal="right"/>
    </xf>
    <xf numFmtId="0" fontId="44" fillId="0" borderId="0" xfId="0" applyFont="1" applyFill="1" applyBorder="1" applyAlignment="1">
      <alignment horizontal="right"/>
    </xf>
    <xf numFmtId="1" fontId="5" fillId="0" borderId="0" xfId="0" applyNumberFormat="1" applyFont="1" applyBorder="1" applyAlignment="1">
      <alignment horizontal="right"/>
    </xf>
    <xf numFmtId="2" fontId="8" fillId="0" borderId="0" xfId="0" applyNumberFormat="1" applyFont="1" applyFill="1" applyBorder="1" applyAlignment="1">
      <alignment horizontal="right" vertical="center"/>
    </xf>
    <xf numFmtId="0" fontId="46" fillId="0" borderId="0" xfId="0" applyFont="1" applyBorder="1" applyAlignment="1">
      <alignment horizontal="right"/>
    </xf>
    <xf numFmtId="0" fontId="0" fillId="9" borderId="0" xfId="0" applyFill="1"/>
    <xf numFmtId="0" fontId="0" fillId="0" borderId="0" xfId="0" applyAlignment="1">
      <alignment horizontal="right" vertical="top"/>
    </xf>
    <xf numFmtId="0" fontId="5" fillId="0" borderId="8"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left" indent="2"/>
    </xf>
    <xf numFmtId="0" fontId="5" fillId="0" borderId="6" xfId="0" applyFont="1" applyBorder="1" applyAlignment="1">
      <alignment horizontal="left" vertical="top" indent="2"/>
    </xf>
    <xf numFmtId="0" fontId="5" fillId="0" borderId="6" xfId="0" applyFont="1" applyBorder="1" applyAlignment="1">
      <alignment horizontal="right" vertical="top" indent="2"/>
    </xf>
    <xf numFmtId="0" fontId="5" fillId="0" borderId="6" xfId="0" applyFont="1" applyFill="1" applyBorder="1" applyAlignment="1">
      <alignment horizontal="left" indent="2"/>
    </xf>
    <xf numFmtId="0" fontId="6" fillId="0" borderId="6" xfId="0" applyFont="1" applyFill="1" applyBorder="1" applyAlignment="1">
      <alignment horizontal="left" indent="2"/>
    </xf>
    <xf numFmtId="0" fontId="5" fillId="0" borderId="3" xfId="0" applyFont="1" applyBorder="1"/>
    <xf numFmtId="0" fontId="5" fillId="0" borderId="0" xfId="0" applyFont="1" applyAlignment="1">
      <alignment horizontal="left" indent="2"/>
    </xf>
    <xf numFmtId="0" fontId="5" fillId="0" borderId="4" xfId="0" applyFont="1" applyBorder="1"/>
    <xf numFmtId="0" fontId="7" fillId="10" borderId="0" xfId="0" applyFont="1" applyFill="1" applyBorder="1" applyAlignment="1">
      <alignment horizontal="left" vertical="center"/>
    </xf>
    <xf numFmtId="0" fontId="5" fillId="10" borderId="0" xfId="0" applyFont="1" applyFill="1" applyBorder="1" applyAlignment="1">
      <alignment horizontal="left" vertical="center"/>
    </xf>
    <xf numFmtId="0" fontId="5" fillId="3" borderId="8" xfId="0" applyFont="1" applyFill="1" applyBorder="1" applyAlignment="1">
      <alignment vertical="top" wrapText="1"/>
    </xf>
    <xf numFmtId="0" fontId="5" fillId="3" borderId="8"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5" xfId="0" applyFont="1" applyFill="1" applyBorder="1" applyAlignment="1">
      <alignment horizontal="left" vertical="center"/>
    </xf>
    <xf numFmtId="0" fontId="5" fillId="0" borderId="8" xfId="0" applyFont="1" applyFill="1" applyBorder="1" applyAlignment="1">
      <alignment vertical="top" wrapText="1"/>
    </xf>
    <xf numFmtId="0" fontId="5" fillId="0" borderId="0" xfId="0" applyFont="1" applyFill="1" applyAlignment="1">
      <alignment wrapText="1"/>
    </xf>
    <xf numFmtId="0" fontId="5" fillId="0" borderId="8" xfId="0" applyFont="1" applyFill="1" applyBorder="1"/>
    <xf numFmtId="0" fontId="7" fillId="7" borderId="0" xfId="0" applyFont="1" applyFill="1" applyAlignment="1">
      <alignment vertical="center"/>
    </xf>
    <xf numFmtId="0" fontId="5" fillId="0" borderId="0" xfId="0" applyFont="1"/>
    <xf numFmtId="0" fontId="5" fillId="0" borderId="0" xfId="0" applyFont="1" applyAlignment="1">
      <alignment horizontal="left" indent="2"/>
    </xf>
    <xf numFmtId="0" fontId="6" fillId="6" borderId="8" xfId="0" applyFont="1" applyFill="1" applyBorder="1" applyAlignment="1">
      <alignment horizontal="center" wrapText="1"/>
    </xf>
    <xf numFmtId="0" fontId="6" fillId="3" borderId="0" xfId="0" applyFont="1" applyFill="1" applyBorder="1" applyAlignment="1">
      <alignment horizontal="center" vertical="center"/>
    </xf>
    <xf numFmtId="0" fontId="6" fillId="0" borderId="0" xfId="0" applyFont="1" applyBorder="1" applyAlignment="1">
      <alignment horizontal="right"/>
    </xf>
    <xf numFmtId="0" fontId="47" fillId="0" borderId="0" xfId="0" applyFont="1"/>
    <xf numFmtId="2" fontId="5" fillId="0" borderId="0" xfId="0" applyNumberFormat="1" applyFont="1" applyFill="1" applyBorder="1"/>
    <xf numFmtId="0" fontId="5" fillId="0" borderId="2" xfId="0" applyFont="1" applyBorder="1"/>
    <xf numFmtId="0" fontId="5" fillId="0" borderId="5" xfId="0" applyFont="1" applyFill="1" applyBorder="1" applyAlignment="1">
      <alignment wrapText="1"/>
    </xf>
    <xf numFmtId="0" fontId="6" fillId="0" borderId="0" xfId="0" applyFont="1" applyBorder="1" applyAlignment="1">
      <alignment horizontal="left" wrapText="1"/>
    </xf>
    <xf numFmtId="0" fontId="5" fillId="5" borderId="0" xfId="0" applyFont="1" applyFill="1" applyBorder="1" applyAlignment="1">
      <alignment wrapText="1"/>
    </xf>
    <xf numFmtId="0" fontId="6" fillId="0" borderId="0" xfId="0" applyFont="1" applyFill="1" applyBorder="1" applyAlignment="1">
      <alignment wrapText="1"/>
    </xf>
    <xf numFmtId="0" fontId="5" fillId="3" borderId="0" xfId="0" applyFont="1" applyFill="1" applyBorder="1" applyAlignment="1">
      <alignment wrapText="1"/>
    </xf>
    <xf numFmtId="0" fontId="6" fillId="0" borderId="0" xfId="0" applyFont="1" applyBorder="1" applyAlignment="1">
      <alignment wrapText="1"/>
    </xf>
    <xf numFmtId="0" fontId="5" fillId="0" borderId="5" xfId="0" applyFont="1" applyBorder="1" applyAlignment="1">
      <alignment wrapText="1"/>
    </xf>
    <xf numFmtId="0" fontId="7" fillId="7" borderId="0" xfId="0" applyFont="1" applyFill="1" applyBorder="1" applyAlignment="1">
      <alignment horizontal="left" vertical="top"/>
    </xf>
    <xf numFmtId="0" fontId="7" fillId="0" borderId="0" xfId="0" applyFont="1" applyFill="1" applyBorder="1" applyAlignment="1">
      <alignment horizontal="left" vertical="top"/>
    </xf>
    <xf numFmtId="0" fontId="5" fillId="0" borderId="0" xfId="0" applyFont="1" applyFill="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center" vertical="top"/>
    </xf>
    <xf numFmtId="0" fontId="7" fillId="7" borderId="0" xfId="0" applyFont="1" applyFill="1" applyAlignment="1">
      <alignment vertical="top"/>
    </xf>
    <xf numFmtId="0" fontId="5" fillId="0" borderId="6" xfId="0" applyFont="1" applyFill="1" applyBorder="1" applyAlignment="1">
      <alignment horizontal="center" vertical="center"/>
    </xf>
    <xf numFmtId="0" fontId="5" fillId="0" borderId="6" xfId="0" applyFont="1" applyBorder="1" applyAlignment="1">
      <alignment horizontal="center"/>
    </xf>
    <xf numFmtId="0" fontId="5" fillId="0" borderId="6" xfId="0" applyFont="1" applyFill="1" applyBorder="1" applyAlignment="1">
      <alignment horizontal="center"/>
    </xf>
    <xf numFmtId="0" fontId="5" fillId="0" borderId="6" xfId="0" applyFont="1" applyFill="1" applyBorder="1" applyAlignment="1">
      <alignment horizontal="center" vertical="top"/>
    </xf>
    <xf numFmtId="0" fontId="5" fillId="0" borderId="6" xfId="0" applyFont="1" applyBorder="1" applyAlignment="1">
      <alignment horizontal="center" vertical="top"/>
    </xf>
    <xf numFmtId="0" fontId="5" fillId="0" borderId="5" xfId="0" applyFont="1" applyBorder="1"/>
    <xf numFmtId="0" fontId="5" fillId="0" borderId="5" xfId="0" applyFont="1" applyBorder="1" applyAlignment="1">
      <alignment horizontal="center" vertical="top"/>
    </xf>
    <xf numFmtId="0" fontId="5" fillId="0" borderId="0" xfId="0" applyFont="1" applyFill="1" applyBorder="1" applyAlignment="1">
      <alignment wrapText="1"/>
    </xf>
    <xf numFmtId="0" fontId="5" fillId="0" borderId="0" xfId="0" applyFont="1" applyBorder="1" applyAlignment="1">
      <alignment horizontal="right" vertical="top"/>
    </xf>
    <xf numFmtId="0" fontId="8" fillId="0" borderId="0" xfId="0" applyFont="1" applyBorder="1" applyAlignment="1">
      <alignment horizontal="right" vertical="top"/>
    </xf>
    <xf numFmtId="0" fontId="11" fillId="0" borderId="8" xfId="0" applyFont="1" applyFill="1" applyBorder="1" applyAlignment="1">
      <alignment horizontal="right" vertical="top"/>
    </xf>
    <xf numFmtId="0" fontId="11" fillId="0" borderId="0" xfId="0" applyFont="1" applyFill="1" applyBorder="1" applyAlignment="1">
      <alignment horizontal="right" vertical="top"/>
    </xf>
    <xf numFmtId="0" fontId="11" fillId="0" borderId="5" xfId="0" applyFont="1" applyFill="1" applyBorder="1" applyAlignment="1">
      <alignment horizontal="right" vertical="top"/>
    </xf>
    <xf numFmtId="0" fontId="48" fillId="0" borderId="8" xfId="0" applyFont="1" applyFill="1" applyBorder="1" applyAlignment="1">
      <alignment horizontal="left" vertical="top" wrapText="1"/>
    </xf>
    <xf numFmtId="0" fontId="48" fillId="0" borderId="2" xfId="0" applyFont="1" applyFill="1" applyBorder="1" applyAlignment="1">
      <alignment horizontal="left" vertical="top" wrapText="1"/>
    </xf>
    <xf numFmtId="0" fontId="0" fillId="0" borderId="0" xfId="0" applyAlignment="1">
      <alignment vertical="top"/>
    </xf>
    <xf numFmtId="0" fontId="0" fillId="0" borderId="0" xfId="0" applyAlignment="1">
      <alignment vertical="top" wrapText="1"/>
    </xf>
    <xf numFmtId="0" fontId="5" fillId="0" borderId="0" xfId="0" applyFont="1" applyAlignment="1">
      <alignment horizontal="left" indent="1"/>
    </xf>
    <xf numFmtId="0" fontId="5" fillId="0" borderId="0" xfId="0" applyFont="1" applyBorder="1" applyAlignment="1">
      <alignment horizontal="left" indent="3"/>
    </xf>
    <xf numFmtId="0" fontId="50" fillId="0" borderId="0" xfId="0" applyFont="1" applyFill="1" applyBorder="1" applyAlignment="1">
      <alignment horizontal="left" indent="1"/>
    </xf>
    <xf numFmtId="0" fontId="50" fillId="0" borderId="0" xfId="0" applyFont="1" applyBorder="1" applyAlignment="1">
      <alignment horizontal="left" indent="1"/>
    </xf>
    <xf numFmtId="0" fontId="6" fillId="0" borderId="11" xfId="0" applyFont="1" applyFill="1" applyBorder="1"/>
    <xf numFmtId="0" fontId="6" fillId="0" borderId="11" xfId="0" applyFont="1" applyBorder="1" applyAlignment="1"/>
    <xf numFmtId="0" fontId="6" fillId="0" borderId="11" xfId="0" applyFont="1" applyFill="1" applyBorder="1" applyAlignment="1"/>
    <xf numFmtId="0" fontId="6" fillId="0" borderId="11" xfId="0" applyFont="1" applyBorder="1" applyAlignment="1">
      <alignment wrapText="1"/>
    </xf>
    <xf numFmtId="0" fontId="6" fillId="0" borderId="11" xfId="0" applyFont="1" applyBorder="1"/>
    <xf numFmtId="0" fontId="5" fillId="0" borderId="1" xfId="0" applyFont="1" applyFill="1" applyBorder="1" applyAlignment="1">
      <alignment horizontal="center"/>
    </xf>
    <xf numFmtId="0" fontId="5" fillId="0" borderId="3" xfId="0" applyFont="1" applyFill="1" applyBorder="1" applyAlignment="1">
      <alignment horizontal="center"/>
    </xf>
    <xf numFmtId="0" fontId="7" fillId="0" borderId="0" xfId="0" applyFont="1" applyBorder="1" applyAlignment="1">
      <alignment horizontal="right"/>
    </xf>
    <xf numFmtId="0" fontId="5" fillId="0" borderId="0" xfId="0" applyFont="1" applyBorder="1" applyAlignment="1">
      <alignment wrapText="1"/>
    </xf>
    <xf numFmtId="0" fontId="12" fillId="0" borderId="9" xfId="0" applyFont="1" applyFill="1" applyBorder="1" applyAlignment="1">
      <alignment horizontal="left" vertical="center"/>
    </xf>
    <xf numFmtId="0" fontId="0" fillId="0" borderId="0" xfId="0" applyAlignment="1">
      <alignment horizontal="right"/>
    </xf>
    <xf numFmtId="0" fontId="5" fillId="10" borderId="0" xfId="0" applyFont="1" applyFill="1" applyAlignment="1" applyProtection="1">
      <alignment horizontal="center" vertical="top"/>
      <protection locked="0"/>
    </xf>
    <xf numFmtId="0" fontId="5" fillId="0" borderId="0" xfId="0" applyFont="1" applyProtection="1">
      <protection locked="0"/>
    </xf>
    <xf numFmtId="0" fontId="5" fillId="0" borderId="0" xfId="0" applyFont="1" applyAlignment="1" applyProtection="1">
      <alignment wrapText="1"/>
      <protection locked="0"/>
    </xf>
    <xf numFmtId="0" fontId="5" fillId="10" borderId="0" xfId="0" applyFont="1" applyFill="1" applyBorder="1" applyAlignment="1" applyProtection="1">
      <alignment horizontal="left" vertical="top"/>
      <protection locked="0"/>
    </xf>
    <xf numFmtId="0" fontId="5" fillId="0" borderId="0" xfId="0" applyFont="1" applyFill="1" applyProtection="1">
      <protection locked="0"/>
    </xf>
    <xf numFmtId="0" fontId="47" fillId="0" borderId="0" xfId="0" applyFont="1" applyFill="1" applyAlignment="1" applyProtection="1">
      <alignment wrapText="1"/>
      <protection locked="0"/>
    </xf>
    <xf numFmtId="0" fontId="5" fillId="0" borderId="0" xfId="0" applyFont="1" applyFill="1" applyAlignment="1" applyProtection="1">
      <alignment wrapText="1"/>
      <protection locked="0"/>
    </xf>
    <xf numFmtId="0" fontId="11" fillId="0" borderId="0" xfId="0" applyFont="1" applyAlignment="1" applyProtection="1">
      <alignment wrapText="1"/>
      <protection locked="0"/>
    </xf>
    <xf numFmtId="0" fontId="8" fillId="10" borderId="0" xfId="0" applyFont="1" applyFill="1" applyAlignment="1" applyProtection="1">
      <alignment horizontal="left" vertical="top"/>
      <protection locked="0"/>
    </xf>
    <xf numFmtId="0" fontId="5" fillId="10" borderId="9" xfId="0" applyFont="1" applyFill="1" applyBorder="1" applyAlignment="1" applyProtection="1">
      <alignment horizontal="center" vertical="top"/>
      <protection locked="0"/>
    </xf>
    <xf numFmtId="0" fontId="47" fillId="0" borderId="0" xfId="0" applyFont="1" applyAlignment="1" applyProtection="1">
      <alignment wrapText="1"/>
      <protection locked="0"/>
    </xf>
    <xf numFmtId="0" fontId="5" fillId="10" borderId="0" xfId="0" applyFont="1" applyFill="1" applyBorder="1" applyAlignment="1" applyProtection="1">
      <alignment horizontal="center" vertical="top"/>
      <protection locked="0"/>
    </xf>
    <xf numFmtId="0" fontId="5" fillId="0" borderId="0" xfId="0" applyFont="1" applyBorder="1" applyProtection="1">
      <protection locked="0"/>
    </xf>
    <xf numFmtId="0" fontId="5" fillId="0" borderId="0" xfId="0" applyFont="1" applyFill="1" applyBorder="1" applyAlignment="1" applyProtection="1">
      <alignment wrapText="1"/>
      <protection locked="0"/>
    </xf>
    <xf numFmtId="0" fontId="48" fillId="0" borderId="6" xfId="0" applyFont="1" applyFill="1" applyBorder="1" applyAlignment="1">
      <alignment horizontal="left" indent="1"/>
    </xf>
    <xf numFmtId="2" fontId="5" fillId="10" borderId="0" xfId="0" applyNumberFormat="1" applyFont="1" applyFill="1" applyBorder="1" applyProtection="1">
      <protection locked="0"/>
    </xf>
    <xf numFmtId="9" fontId="5" fillId="10" borderId="0" xfId="0" applyNumberFormat="1" applyFont="1" applyFill="1" applyBorder="1" applyAlignment="1" applyProtection="1">
      <alignment horizontal="left"/>
      <protection locked="0"/>
    </xf>
    <xf numFmtId="0" fontId="6" fillId="10" borderId="0" xfId="0" applyFont="1" applyFill="1" applyBorder="1" applyAlignment="1" applyProtection="1">
      <alignment horizontal="right" vertical="center"/>
      <protection locked="0"/>
    </xf>
    <xf numFmtId="2" fontId="8" fillId="10" borderId="0" xfId="0" applyNumberFormat="1" applyFont="1" applyFill="1" applyBorder="1" applyProtection="1">
      <protection locked="0"/>
    </xf>
    <xf numFmtId="0" fontId="46" fillId="10" borderId="0" xfId="0" applyFont="1" applyFill="1" applyBorder="1" applyAlignment="1" applyProtection="1">
      <alignment horizontal="right" vertical="center"/>
      <protection locked="0"/>
    </xf>
    <xf numFmtId="0" fontId="5" fillId="10" borderId="5" xfId="0" applyFont="1" applyFill="1" applyBorder="1" applyAlignment="1" applyProtection="1">
      <alignment horizontal="left" vertical="center"/>
      <protection locked="0"/>
    </xf>
    <xf numFmtId="2" fontId="48" fillId="0" borderId="9" xfId="0" applyNumberFormat="1" applyFont="1" applyBorder="1"/>
    <xf numFmtId="2" fontId="51" fillId="0" borderId="9" xfId="0" applyNumberFormat="1" applyFont="1" applyBorder="1"/>
    <xf numFmtId="1" fontId="51" fillId="0" borderId="9" xfId="0" applyNumberFormat="1" applyFont="1" applyBorder="1" applyAlignment="1">
      <alignment horizontal="right"/>
    </xf>
    <xf numFmtId="2" fontId="48" fillId="0" borderId="9" xfId="0" applyNumberFormat="1" applyFont="1" applyBorder="1" applyAlignment="1">
      <alignment horizontal="right"/>
    </xf>
    <xf numFmtId="2" fontId="51" fillId="0" borderId="0" xfId="0" applyNumberFormat="1" applyFont="1" applyBorder="1"/>
    <xf numFmtId="9" fontId="47" fillId="0" borderId="0" xfId="0" applyNumberFormat="1" applyFont="1" applyBorder="1" applyAlignment="1">
      <alignment horizontal="center"/>
    </xf>
    <xf numFmtId="0" fontId="5" fillId="10" borderId="0" xfId="0" applyFont="1" applyFill="1" applyBorder="1" applyAlignment="1" applyProtection="1">
      <alignment horizontal="right" vertical="center"/>
      <protection locked="0"/>
    </xf>
    <xf numFmtId="0" fontId="44" fillId="10" borderId="0" xfId="0" applyFont="1" applyFill="1" applyBorder="1" applyAlignment="1" applyProtection="1">
      <alignment horizontal="right" vertical="center"/>
      <protection locked="0"/>
    </xf>
    <xf numFmtId="9" fontId="44" fillId="10" borderId="0" xfId="0" applyNumberFormat="1" applyFont="1" applyFill="1" applyBorder="1" applyAlignment="1" applyProtection="1">
      <alignment horizontal="right"/>
      <protection locked="0"/>
    </xf>
    <xf numFmtId="2" fontId="8" fillId="0" borderId="0" xfId="0" applyNumberFormat="1" applyFont="1" applyFill="1" applyBorder="1"/>
    <xf numFmtId="0" fontId="5" fillId="10" borderId="0" xfId="0" applyFont="1" applyFill="1" applyBorder="1" applyAlignment="1" applyProtection="1">
      <alignment horizontal="left" vertical="center"/>
      <protection locked="0"/>
    </xf>
    <xf numFmtId="0" fontId="17" fillId="0" borderId="0" xfId="0" applyFont="1" applyBorder="1" applyAlignment="1" applyProtection="1">
      <alignment horizontal="left" vertical="top"/>
      <protection locked="0"/>
    </xf>
    <xf numFmtId="0" fontId="8" fillId="10" borderId="2" xfId="0" applyFont="1" applyFill="1" applyBorder="1" applyAlignment="1" applyProtection="1">
      <alignment horizontal="left" vertical="top"/>
      <protection locked="0"/>
    </xf>
    <xf numFmtId="0" fontId="8" fillId="10" borderId="7" xfId="0" applyFont="1" applyFill="1" applyBorder="1" applyAlignment="1" applyProtection="1">
      <alignment horizontal="left" vertical="top"/>
      <protection locked="0"/>
    </xf>
    <xf numFmtId="0" fontId="8" fillId="10" borderId="4" xfId="0" applyFont="1" applyFill="1" applyBorder="1" applyAlignment="1" applyProtection="1">
      <alignment horizontal="left" vertical="top"/>
      <protection locked="0"/>
    </xf>
    <xf numFmtId="0" fontId="44" fillId="10" borderId="4" xfId="0" applyFont="1" applyFill="1" applyBorder="1" applyAlignment="1" applyProtection="1">
      <alignment horizontal="left" vertical="center"/>
      <protection locked="0"/>
    </xf>
    <xf numFmtId="0" fontId="8" fillId="10" borderId="5" xfId="0" applyFont="1" applyFill="1" applyBorder="1" applyAlignment="1" applyProtection="1">
      <alignment horizontal="left" vertical="center"/>
      <protection locked="0"/>
    </xf>
    <xf numFmtId="2" fontId="8" fillId="0" borderId="0" xfId="0" applyNumberFormat="1" applyFont="1" applyFill="1" applyBorder="1" applyProtection="1">
      <protection locked="0"/>
    </xf>
    <xf numFmtId="0" fontId="6" fillId="0" borderId="5" xfId="0" applyFont="1" applyFill="1" applyBorder="1" applyAlignment="1">
      <alignment horizontal="right" vertical="top" wrapText="1"/>
    </xf>
    <xf numFmtId="0" fontId="43" fillId="0" borderId="5" xfId="0" applyFont="1" applyFill="1" applyBorder="1" applyAlignment="1">
      <alignment horizontal="right" vertical="top" wrapText="1"/>
    </xf>
    <xf numFmtId="9" fontId="11" fillId="11" borderId="0" xfId="0" applyNumberFormat="1" applyFont="1" applyFill="1" applyBorder="1" applyAlignment="1" applyProtection="1">
      <alignment horizontal="left"/>
      <protection locked="0"/>
    </xf>
    <xf numFmtId="2" fontId="11" fillId="0" borderId="0" xfId="0" applyNumberFormat="1" applyFont="1" applyFill="1" applyBorder="1" applyProtection="1">
      <protection locked="0"/>
    </xf>
    <xf numFmtId="9" fontId="11" fillId="10" borderId="0" xfId="0" applyNumberFormat="1" applyFont="1" applyFill="1" applyBorder="1" applyAlignment="1" applyProtection="1">
      <alignment horizontal="right"/>
      <protection locked="0"/>
    </xf>
    <xf numFmtId="9" fontId="8" fillId="11" borderId="0" xfId="0" applyNumberFormat="1" applyFont="1" applyFill="1" applyBorder="1" applyAlignment="1" applyProtection="1">
      <alignment horizontal="left"/>
      <protection locked="0"/>
    </xf>
    <xf numFmtId="9" fontId="8" fillId="10" borderId="0" xfId="0" applyNumberFormat="1" applyFont="1" applyFill="1" applyBorder="1" applyAlignment="1" applyProtection="1">
      <alignment horizontal="right"/>
      <protection locked="0"/>
    </xf>
    <xf numFmtId="0" fontId="8" fillId="0" borderId="5" xfId="0" applyFont="1" applyFill="1" applyBorder="1" applyAlignment="1">
      <alignment horizontal="left" vertical="top" wrapText="1"/>
    </xf>
    <xf numFmtId="0" fontId="6" fillId="0" borderId="5" xfId="0" applyFont="1" applyFill="1" applyBorder="1" applyAlignment="1">
      <alignment horizontal="left" vertical="top" wrapText="1"/>
    </xf>
    <xf numFmtId="0" fontId="44" fillId="0" borderId="5" xfId="0" applyFont="1" applyFill="1" applyBorder="1" applyAlignment="1">
      <alignment horizontal="left" vertical="top" wrapText="1"/>
    </xf>
    <xf numFmtId="0" fontId="5" fillId="13" borderId="7" xfId="0" applyFont="1" applyFill="1" applyBorder="1"/>
    <xf numFmtId="0" fontId="5" fillId="13" borderId="0" xfId="0" applyFont="1" applyFill="1"/>
    <xf numFmtId="0" fontId="44" fillId="12" borderId="7" xfId="0" applyFont="1" applyFill="1" applyBorder="1"/>
    <xf numFmtId="9" fontId="5" fillId="10" borderId="0" xfId="0" applyNumberFormat="1" applyFont="1" applyFill="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8" fillId="14" borderId="0" xfId="0" applyFont="1" applyFill="1" applyProtection="1">
      <protection locked="0"/>
    </xf>
    <xf numFmtId="0" fontId="7" fillId="10" borderId="0" xfId="0" applyFont="1" applyFill="1" applyBorder="1" applyAlignment="1" applyProtection="1">
      <alignment horizontal="left" vertical="center"/>
      <protection locked="0"/>
    </xf>
    <xf numFmtId="0" fontId="7" fillId="2" borderId="0" xfId="0" applyFont="1" applyFill="1" applyAlignment="1">
      <alignment horizontal="left" vertical="center"/>
    </xf>
    <xf numFmtId="0" fontId="7" fillId="7" borderId="0" xfId="0" applyFont="1" applyFill="1" applyAlignment="1">
      <alignment vertical="center"/>
    </xf>
    <xf numFmtId="0" fontId="5" fillId="0" borderId="5" xfId="0" applyFont="1" applyBorder="1"/>
    <xf numFmtId="0" fontId="5" fillId="0" borderId="0" xfId="0" applyFont="1" applyAlignment="1">
      <alignment horizontal="left" indent="2"/>
    </xf>
    <xf numFmtId="0" fontId="5" fillId="0" borderId="0" xfId="0" applyFont="1" applyAlignment="1">
      <alignment horizontal="left" indent="1"/>
    </xf>
    <xf numFmtId="0" fontId="6" fillId="0" borderId="12" xfId="0" applyFont="1" applyBorder="1" applyAlignment="1">
      <alignment vertical="center"/>
    </xf>
    <xf numFmtId="0" fontId="6" fillId="0" borderId="13" xfId="0" applyFont="1" applyBorder="1" applyAlignment="1">
      <alignment vertical="center"/>
    </xf>
    <xf numFmtId="0" fontId="5" fillId="0" borderId="0" xfId="0" applyFont="1"/>
    <xf numFmtId="0" fontId="6" fillId="6" borderId="8" xfId="0" applyFont="1" applyFill="1" applyBorder="1" applyAlignment="1">
      <alignment horizontal="center" wrapText="1"/>
    </xf>
    <xf numFmtId="0" fontId="6" fillId="6" borderId="2" xfId="0" applyFont="1" applyFill="1" applyBorder="1" applyAlignment="1">
      <alignment horizontal="center" wrapText="1"/>
    </xf>
    <xf numFmtId="0" fontId="43" fillId="3" borderId="0" xfId="0" applyFont="1" applyFill="1" applyBorder="1" applyAlignment="1">
      <alignment horizontal="center" wrapText="1"/>
    </xf>
    <xf numFmtId="0" fontId="6" fillId="3" borderId="0" xfId="0" applyFont="1" applyFill="1" applyBorder="1" applyAlignment="1">
      <alignment horizontal="center" vertical="center"/>
    </xf>
    <xf numFmtId="0" fontId="6" fillId="3" borderId="5" xfId="0" applyFont="1" applyFill="1" applyBorder="1" applyAlignment="1">
      <alignment horizontal="center"/>
    </xf>
    <xf numFmtId="0" fontId="8" fillId="14" borderId="5" xfId="0" applyFont="1" applyFill="1" applyBorder="1" applyAlignment="1" applyProtection="1">
      <alignment horizontal="center"/>
      <protection locked="0"/>
    </xf>
    <xf numFmtId="0" fontId="43" fillId="5" borderId="0" xfId="0" applyFont="1" applyFill="1" applyBorder="1" applyAlignment="1">
      <alignment horizontal="center" wrapText="1"/>
    </xf>
    <xf numFmtId="4" fontId="4" fillId="8" borderId="5" xfId="3" applyNumberFormat="1" applyFont="1" applyFill="1" applyBorder="1" applyAlignment="1">
      <alignment horizontal="right"/>
    </xf>
    <xf numFmtId="4" fontId="4" fillId="0" borderId="5" xfId="3" applyNumberFormat="1" applyBorder="1" applyAlignment="1">
      <alignment horizontal="right"/>
    </xf>
    <xf numFmtId="49" fontId="4" fillId="8" borderId="0" xfId="3" applyNumberFormat="1" applyFont="1" applyFill="1" applyBorder="1" applyAlignment="1">
      <alignment horizontal="left"/>
    </xf>
    <xf numFmtId="0" fontId="4" fillId="0" borderId="0" xfId="3" applyAlignment="1">
      <alignment horizontal="left"/>
    </xf>
    <xf numFmtId="3" fontId="4" fillId="8" borderId="5" xfId="3" applyNumberFormat="1" applyFont="1" applyFill="1" applyBorder="1" applyAlignment="1">
      <alignment horizontal="right"/>
    </xf>
    <xf numFmtId="3" fontId="4" fillId="0" borderId="5" xfId="3" applyNumberFormat="1" applyBorder="1" applyAlignment="1">
      <alignment horizontal="right"/>
    </xf>
    <xf numFmtId="49" fontId="33" fillId="8" borderId="5" xfId="3" applyNumberFormat="1" applyFont="1" applyFill="1" applyBorder="1" applyAlignment="1"/>
    <xf numFmtId="0" fontId="4" fillId="0" borderId="5" xfId="3" applyFont="1" applyBorder="1" applyAlignment="1"/>
    <xf numFmtId="164" fontId="4" fillId="8" borderId="5" xfId="3" applyNumberFormat="1" applyFont="1" applyFill="1" applyBorder="1" applyAlignment="1">
      <alignment horizontal="right"/>
    </xf>
    <xf numFmtId="164" fontId="4" fillId="0" borderId="5" xfId="3" applyNumberFormat="1" applyBorder="1" applyAlignment="1">
      <alignment horizontal="right"/>
    </xf>
    <xf numFmtId="2" fontId="4" fillId="8" borderId="5" xfId="3" applyNumberFormat="1" applyFont="1" applyFill="1" applyBorder="1" applyAlignment="1"/>
    <xf numFmtId="0" fontId="4" fillId="0" borderId="5" xfId="3" applyBorder="1" applyAlignment="1"/>
    <xf numFmtId="3" fontId="4" fillId="8" borderId="0" xfId="3" applyNumberFormat="1" applyFont="1" applyFill="1" applyBorder="1" applyAlignment="1">
      <alignment horizontal="right"/>
    </xf>
    <xf numFmtId="0" fontId="4" fillId="0" borderId="0" xfId="3" applyBorder="1" applyAlignment="1">
      <alignment horizontal="right"/>
    </xf>
    <xf numFmtId="2" fontId="4" fillId="8" borderId="0" xfId="3" applyNumberFormat="1" applyFont="1" applyFill="1" applyBorder="1" applyAlignment="1"/>
    <xf numFmtId="0" fontId="4" fillId="0" borderId="0" xfId="3" applyBorder="1" applyAlignment="1"/>
    <xf numFmtId="164" fontId="4" fillId="8" borderId="0" xfId="3" applyNumberFormat="1" applyFont="1" applyFill="1" applyBorder="1" applyAlignment="1">
      <alignment horizontal="right"/>
    </xf>
    <xf numFmtId="164" fontId="4" fillId="0" borderId="0" xfId="3" applyNumberFormat="1" applyBorder="1" applyAlignment="1">
      <alignment horizontal="right"/>
    </xf>
    <xf numFmtId="3" fontId="4" fillId="0" borderId="0" xfId="3" applyNumberFormat="1" applyBorder="1" applyAlignment="1">
      <alignment horizontal="right"/>
    </xf>
    <xf numFmtId="2" fontId="4" fillId="0" borderId="5" xfId="3" applyNumberFormat="1" applyBorder="1" applyAlignment="1"/>
    <xf numFmtId="49" fontId="4" fillId="8" borderId="0" xfId="3" applyNumberFormat="1" applyFont="1" applyFill="1" applyBorder="1" applyAlignment="1">
      <alignment horizontal="center"/>
    </xf>
    <xf numFmtId="0" fontId="4" fillId="0" borderId="0" xfId="3" applyBorder="1" applyAlignment="1">
      <alignment horizontal="center"/>
    </xf>
    <xf numFmtId="49" fontId="4" fillId="8" borderId="10" xfId="3" applyNumberFormat="1" applyFill="1" applyBorder="1" applyAlignment="1">
      <alignment horizontal="center"/>
    </xf>
    <xf numFmtId="0" fontId="4" fillId="0" borderId="10" xfId="3" applyBorder="1" applyAlignment="1">
      <alignment horizontal="center"/>
    </xf>
    <xf numFmtId="49" fontId="4" fillId="8" borderId="10" xfId="3" applyNumberFormat="1" applyFill="1" applyBorder="1" applyAlignment="1">
      <alignment horizontal="right"/>
    </xf>
    <xf numFmtId="0" fontId="4" fillId="0" borderId="10" xfId="3" applyBorder="1" applyAlignment="1"/>
    <xf numFmtId="49" fontId="4" fillId="8" borderId="10" xfId="3" applyNumberFormat="1" applyFont="1" applyFill="1" applyBorder="1" applyAlignment="1">
      <alignment horizontal="right"/>
    </xf>
    <xf numFmtId="0" fontId="4" fillId="8" borderId="10" xfId="3" applyFill="1" applyBorder="1" applyAlignment="1"/>
    <xf numFmtId="0" fontId="7" fillId="4" borderId="0" xfId="0" applyFont="1" applyFill="1" applyBorder="1" applyAlignment="1">
      <alignment horizontal="left" vertical="center"/>
    </xf>
    <xf numFmtId="0" fontId="8" fillId="10" borderId="0" xfId="0" applyFont="1" applyFill="1" applyBorder="1" applyAlignment="1">
      <alignment horizontal="left" vertical="center"/>
    </xf>
    <xf numFmtId="0" fontId="6" fillId="10" borderId="0" xfId="0" applyFont="1" applyFill="1" applyBorder="1" applyAlignment="1">
      <alignment horizontal="right" vertical="center"/>
    </xf>
    <xf numFmtId="0" fontId="6" fillId="0" borderId="0" xfId="0" applyFont="1" applyBorder="1" applyAlignment="1">
      <alignment horizontal="right"/>
    </xf>
    <xf numFmtId="0" fontId="5" fillId="10" borderId="0" xfId="0" applyFont="1" applyFill="1" applyBorder="1" applyAlignment="1">
      <alignment horizontal="right" vertical="center"/>
    </xf>
  </cellXfs>
  <cellStyles count="5">
    <cellStyle name="Comma 2" xfId="4"/>
    <cellStyle name="Normal" xfId="0" builtinId="0"/>
    <cellStyle name="Normal 2" xfId="1"/>
    <cellStyle name="Normal 2 2" xfId="3"/>
    <cellStyle name="Normal 3" xfId="2"/>
  </cellStyles>
  <dxfs count="6">
    <dxf>
      <alignment horizontal="left" vertical="top" textRotation="0" wrapText="0" indent="0" justifyLastLine="0" shrinkToFit="0" readingOrder="0"/>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ECF0F8"/>
      <color rgb="FFCCCCFF"/>
      <color rgb="FFFEF5F0"/>
      <color rgb="FFDDDD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193963</xdr:colOff>
      <xdr:row>0</xdr:row>
      <xdr:rowOff>1</xdr:rowOff>
    </xdr:from>
    <xdr:to>
      <xdr:col>38</xdr:col>
      <xdr:colOff>284019</xdr:colOff>
      <xdr:row>2</xdr:row>
      <xdr:rowOff>13859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6981" y="1"/>
          <a:ext cx="7994074" cy="5472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367145</xdr:colOff>
      <xdr:row>0</xdr:row>
      <xdr:rowOff>0</xdr:rowOff>
    </xdr:from>
    <xdr:to>
      <xdr:col>38</xdr:col>
      <xdr:colOff>455676</xdr:colOff>
      <xdr:row>2</xdr:row>
      <xdr:rowOff>15288</xdr:rowOff>
    </xdr:to>
    <xdr:pic>
      <xdr:nvPicPr>
        <xdr:cNvPr id="5" name="Picture 4"/>
        <xdr:cNvPicPr>
          <a:picLocks noChangeAspect="1"/>
        </xdr:cNvPicPr>
      </xdr:nvPicPr>
      <xdr:blipFill>
        <a:blip xmlns:r="http://schemas.openxmlformats.org/officeDocument/2006/relationships" r:embed="rId1"/>
        <a:stretch>
          <a:fillRect/>
        </a:stretch>
      </xdr:blipFill>
      <xdr:spPr>
        <a:xfrm>
          <a:off x="4080163" y="0"/>
          <a:ext cx="7992549" cy="5486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326573</xdr:colOff>
      <xdr:row>0</xdr:row>
      <xdr:rowOff>10885</xdr:rowOff>
    </xdr:from>
    <xdr:to>
      <xdr:col>38</xdr:col>
      <xdr:colOff>416093</xdr:colOff>
      <xdr:row>2</xdr:row>
      <xdr:rowOff>26173</xdr:rowOff>
    </xdr:to>
    <xdr:pic>
      <xdr:nvPicPr>
        <xdr:cNvPr id="3" name="Picture 2"/>
        <xdr:cNvPicPr>
          <a:picLocks noChangeAspect="1"/>
        </xdr:cNvPicPr>
      </xdr:nvPicPr>
      <xdr:blipFill>
        <a:blip xmlns:r="http://schemas.openxmlformats.org/officeDocument/2006/relationships" r:embed="rId1"/>
        <a:stretch>
          <a:fillRect/>
        </a:stretch>
      </xdr:blipFill>
      <xdr:spPr>
        <a:xfrm>
          <a:off x="4049487" y="10885"/>
          <a:ext cx="7992549" cy="5486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RG\2014\ARG%202014%20-%20BI04%20%20INSP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G 2014"/>
      <sheetName val="guide ARG"/>
      <sheetName val="Recherche Matricule"/>
      <sheetName val="Recherche Ville + NACE"/>
      <sheetName val="Statistiques"/>
      <sheetName val="drop-downs"/>
      <sheetName val="Matricules"/>
    </sheetNames>
    <sheetDataSet>
      <sheetData sheetId="0"/>
      <sheetData sheetId="1"/>
      <sheetData sheetId="2"/>
      <sheetData sheetId="3"/>
      <sheetData sheetId="4"/>
      <sheetData sheetId="5">
        <row r="2">
          <cell r="A2">
            <v>0</v>
          </cell>
          <cell r="B2" t="str">
            <v>Field Audit</v>
          </cell>
          <cell r="C2" t="str">
            <v>I</v>
          </cell>
          <cell r="D2" t="str">
            <v>ARG</v>
          </cell>
          <cell r="E2" t="str">
            <v>Non</v>
          </cell>
        </row>
        <row r="3">
          <cell r="A3">
            <v>1</v>
          </cell>
          <cell r="B3" t="str">
            <v>Desk Audit</v>
          </cell>
          <cell r="C3" t="str">
            <v>R</v>
          </cell>
          <cell r="D3" t="str">
            <v>EWS</v>
          </cell>
          <cell r="E3" t="str">
            <v>Oui - ARG</v>
          </cell>
        </row>
        <row r="4">
          <cell r="A4">
            <v>2</v>
          </cell>
          <cell r="C4" t="str">
            <v>T</v>
          </cell>
          <cell r="D4" t="str">
            <v>Local Knowledge</v>
          </cell>
          <cell r="E4" t="str">
            <v>Oui - ARG et autre</v>
          </cell>
        </row>
        <row r="5">
          <cell r="A5">
            <v>3</v>
          </cell>
          <cell r="C5" t="str">
            <v>TS</v>
          </cell>
          <cell r="D5" t="str">
            <v>Demande de l'assujetti (remboursement, …)</v>
          </cell>
          <cell r="E5" t="str">
            <v>Oui - Autre</v>
          </cell>
        </row>
        <row r="6">
          <cell r="D6" t="str">
            <v>Assistance</v>
          </cell>
        </row>
        <row r="7">
          <cell r="D7" t="str">
            <v>Faillite / Liquidation / Cessation</v>
          </cell>
        </row>
        <row r="8">
          <cell r="D8" t="str">
            <v>Listing des taxations sans déclaration</v>
          </cell>
        </row>
        <row r="9">
          <cell r="D9" t="str">
            <v>Information tiers (autre administration, dénonciation, …)</v>
          </cell>
        </row>
        <row r="10">
          <cell r="D10" t="str">
            <v>Dossier apprentissage (p.ex. stagiaire)</v>
          </cell>
        </row>
        <row r="11">
          <cell r="D11" t="str">
            <v>SAF</v>
          </cell>
        </row>
        <row r="12">
          <cell r="D12" t="str">
            <v>Autre</v>
          </cell>
        </row>
      </sheetData>
      <sheetData sheetId="6"/>
    </sheetDataSet>
  </externalBook>
</externalLink>
</file>

<file path=xl/tables/table1.xml><?xml version="1.0" encoding="utf-8"?>
<table xmlns="http://schemas.openxmlformats.org/spreadsheetml/2006/main" id="5" name="Table5" displayName="Table5" ref="B1:B14" totalsRowShown="0">
  <autoFilter ref="B1:B14"/>
  <tableColumns count="1">
    <tableColumn id="1" name="Column1"/>
  </tableColumns>
  <tableStyleInfo name="TableStyleMedium2" showFirstColumn="0" showLastColumn="0" showRowStripes="1" showColumnStripes="0"/>
</table>
</file>

<file path=xl/tables/table2.xml><?xml version="1.0" encoding="utf-8"?>
<table xmlns="http://schemas.openxmlformats.org/spreadsheetml/2006/main" id="6" name="Table6" displayName="Table6" ref="C1:C14" totalsRowShown="0">
  <autoFilter ref="C1:C14"/>
  <tableColumns count="1">
    <tableColumn id="1" name="Column1"/>
  </tableColumns>
  <tableStyleInfo name="TableStyleMedium2" showFirstColumn="0" showLastColumn="0" showRowStripes="1" showColumnStripes="0"/>
</table>
</file>

<file path=xl/tables/table3.xml><?xml version="1.0" encoding="utf-8"?>
<table xmlns="http://schemas.openxmlformats.org/spreadsheetml/2006/main" id="7" name="Table7" displayName="Table7" ref="D1:O14" totalsRowShown="0">
  <autoFilter ref="D1:O14"/>
  <tableColumns count="12">
    <tableColumn id="1" name="Gestionnaire"/>
    <tableColumn id="2" name="largeur des parcelles"/>
    <tableColumn id="3" name="contenance des terrains"/>
    <tableColumn id="4" name="cession au domaine public"/>
    <tableColumn id="6" name="Estimation des coûts et étude d'efficience économique"/>
    <tableColumn id="7" name="emplacements privés regroupes"/>
    <tableColumn id="8" name="clé de stationnement"/>
    <tableColumn id="9" name="zone HAB1"/>
    <tableColumn id="10" name="zone HAB2"/>
    <tableColumn id="11" name="zones mixtes"/>
    <tableColumn id="12" name="volume sous toitures"/>
    <tableColumn id="13" name="logements intégrés"/>
  </tableColumns>
  <tableStyleInfo name="TableStyleMedium2" showFirstColumn="0" showLastColumn="0" showRowStripes="1" showColumnStripes="0"/>
</table>
</file>

<file path=xl/tables/table4.xml><?xml version="1.0" encoding="utf-8"?>
<table xmlns="http://schemas.openxmlformats.org/spreadsheetml/2006/main" id="8" name="Table8" displayName="Table8" ref="A1:A14" totalsRowShown="0">
  <autoFilter ref="A1:A14"/>
  <tableColumns count="1">
    <tableColumn id="1" name="stade du PAP"/>
  </tableColumns>
  <tableStyleInfo name="TableStyleMedium2" showFirstColumn="0" showLastColumn="0" showRowStripes="1" showColumnStripes="0"/>
</table>
</file>

<file path=xl/tables/table5.xml><?xml version="1.0" encoding="utf-8"?>
<table xmlns="http://schemas.openxmlformats.org/spreadsheetml/2006/main" id="9" name="Table9" displayName="Table9" ref="A17:F29" totalsRowShown="0">
  <autoFilter ref="A17:F29"/>
  <tableColumns count="6">
    <tableColumn id="1" name="zones de base"/>
    <tableColumn id="2" name="n°" dataDxfId="0"/>
    <tableColumn id="3" name="lots destinés aux logabo"/>
    <tableColumn id="4" name="PAG"/>
    <tableColumn id="5" name="Column2"/>
    <tableColumn id="6" name="Taille de référence"/>
  </tableColumns>
  <tableStyleInfo name="TableStyleMedium2" showFirstColumn="0" showLastColumn="0" showRowStripes="1" showColumnStripes="0"/>
</table>
</file>

<file path=xl/tables/table6.xml><?xml version="1.0" encoding="utf-8"?>
<table xmlns="http://schemas.openxmlformats.org/spreadsheetml/2006/main" id="1" name="Table1" displayName="Table1" ref="A33:C42" totalsRowShown="0">
  <autoFilter ref="A33:C42"/>
  <tableColumns count="3">
    <tableColumn id="1" name="zones de base"/>
    <tableColumn id="2" name="niveaux pleins"/>
    <tableColumn id="3" name="nombre de logement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H108"/>
  <sheetViews>
    <sheetView showGridLines="0" topLeftCell="A10" zoomScale="110" zoomScaleNormal="110" workbookViewId="0">
      <selection activeCell="D20" sqref="D20"/>
    </sheetView>
  </sheetViews>
  <sheetFormatPr defaultColWidth="9.140625" defaultRowHeight="15" x14ac:dyDescent="0.25"/>
  <cols>
    <col min="1" max="1" width="2.85546875" style="6" customWidth="1"/>
    <col min="2" max="2" width="66.85546875" style="290" customWidth="1"/>
    <col min="3" max="3" width="0.85546875" style="290" customWidth="1"/>
    <col min="4" max="4" width="48.7109375" style="3" customWidth="1"/>
    <col min="5" max="5" width="0.85546875" style="290" customWidth="1"/>
    <col min="6" max="6" width="48.7109375" style="16" customWidth="1"/>
    <col min="7" max="7" width="0.85546875" style="290" customWidth="1"/>
    <col min="8" max="16384" width="9.140625" style="290"/>
  </cols>
  <sheetData>
    <row r="1" spans="1:8" ht="18.75" x14ac:dyDescent="0.3">
      <c r="B1" s="339" t="s">
        <v>128</v>
      </c>
      <c r="C1" s="10"/>
      <c r="D1" s="375" t="s">
        <v>127</v>
      </c>
      <c r="E1" s="10"/>
      <c r="F1" s="340"/>
      <c r="G1" s="10"/>
    </row>
    <row r="2" spans="1:8" ht="18.75" x14ac:dyDescent="0.3">
      <c r="B2" s="339" t="s">
        <v>40</v>
      </c>
      <c r="C2" s="10"/>
      <c r="D2" s="374" t="s">
        <v>57</v>
      </c>
      <c r="E2" s="10"/>
      <c r="F2" s="318"/>
      <c r="G2" s="10"/>
    </row>
    <row r="3" spans="1:8" ht="5.25" customHeight="1" thickBot="1" x14ac:dyDescent="0.3">
      <c r="F3" s="287"/>
    </row>
    <row r="4" spans="1:8" ht="33" customHeight="1" thickBot="1" x14ac:dyDescent="0.3">
      <c r="B4" s="21" t="s">
        <v>41</v>
      </c>
      <c r="D4" s="341" t="s">
        <v>42</v>
      </c>
      <c r="F4" s="287"/>
    </row>
    <row r="5" spans="1:8" ht="5.25" customHeight="1" x14ac:dyDescent="0.25">
      <c r="F5" s="287"/>
    </row>
    <row r="6" spans="1:8" x14ac:dyDescent="0.25">
      <c r="A6" s="337"/>
      <c r="B6" s="321" t="s">
        <v>224</v>
      </c>
      <c r="C6" s="39"/>
      <c r="D6" s="376" t="s">
        <v>261</v>
      </c>
      <c r="F6" s="287"/>
      <c r="G6" s="10"/>
      <c r="H6" s="10"/>
    </row>
    <row r="7" spans="1:8" x14ac:dyDescent="0.25">
      <c r="A7" s="313"/>
      <c r="B7" s="322" t="s">
        <v>43</v>
      </c>
      <c r="C7" s="10"/>
      <c r="D7" s="377" t="s">
        <v>261</v>
      </c>
      <c r="F7" s="287"/>
      <c r="G7" s="10"/>
      <c r="H7" s="10"/>
    </row>
    <row r="8" spans="1:8" x14ac:dyDescent="0.25">
      <c r="A8" s="313"/>
      <c r="B8" s="322" t="s">
        <v>44</v>
      </c>
      <c r="C8" s="10"/>
      <c r="D8" s="377" t="s">
        <v>261</v>
      </c>
      <c r="F8" s="287"/>
      <c r="G8" s="10"/>
      <c r="H8" s="10"/>
    </row>
    <row r="9" spans="1:8" x14ac:dyDescent="0.25">
      <c r="A9" s="313"/>
      <c r="B9" s="322" t="s">
        <v>45</v>
      </c>
      <c r="C9" s="10"/>
      <c r="D9" s="377" t="s">
        <v>261</v>
      </c>
      <c r="F9" s="287"/>
      <c r="G9" s="10"/>
      <c r="H9" s="10"/>
    </row>
    <row r="10" spans="1:8" x14ac:dyDescent="0.25">
      <c r="A10" s="313"/>
      <c r="B10" s="322" t="s">
        <v>46</v>
      </c>
      <c r="C10" s="10"/>
      <c r="D10" s="377" t="s">
        <v>261</v>
      </c>
      <c r="F10" s="287"/>
      <c r="G10" s="10"/>
      <c r="H10" s="10"/>
    </row>
    <row r="11" spans="1:8" ht="28.9" customHeight="1" x14ac:dyDescent="0.25">
      <c r="A11" s="338"/>
      <c r="B11" s="323" t="s">
        <v>47</v>
      </c>
      <c r="C11" s="316"/>
      <c r="D11" s="378" t="s">
        <v>261</v>
      </c>
      <c r="F11" s="298"/>
      <c r="G11" s="10"/>
      <c r="H11" s="10"/>
    </row>
    <row r="12" spans="1:8" ht="5.25" customHeight="1" x14ac:dyDescent="0.25">
      <c r="G12" s="297"/>
    </row>
    <row r="13" spans="1:8" x14ac:dyDescent="0.25">
      <c r="B13" s="38" t="s">
        <v>48</v>
      </c>
      <c r="D13" s="343" t="s">
        <v>82</v>
      </c>
      <c r="E13" s="344"/>
      <c r="F13" s="345"/>
      <c r="G13" s="41"/>
    </row>
    <row r="14" spans="1:8" ht="5.25" customHeight="1" x14ac:dyDescent="0.25">
      <c r="G14" s="41"/>
    </row>
    <row r="15" spans="1:8" ht="24" customHeight="1" x14ac:dyDescent="0.25">
      <c r="A15" s="311" t="s">
        <v>0</v>
      </c>
      <c r="B15" s="399" t="s">
        <v>125</v>
      </c>
      <c r="C15" s="399"/>
      <c r="D15" s="399"/>
      <c r="F15" s="299" t="s">
        <v>249</v>
      </c>
      <c r="G15" s="41"/>
    </row>
    <row r="16" spans="1:8" ht="5.25" customHeight="1" x14ac:dyDescent="0.25">
      <c r="A16" s="312"/>
      <c r="F16" s="300"/>
      <c r="G16" s="41"/>
    </row>
    <row r="17" spans="1:7" x14ac:dyDescent="0.25">
      <c r="A17" s="312"/>
      <c r="B17" s="290" t="s">
        <v>29</v>
      </c>
      <c r="D17" s="343" t="s">
        <v>82</v>
      </c>
      <c r="E17" s="344"/>
      <c r="F17" s="345"/>
      <c r="G17" s="41"/>
    </row>
    <row r="18" spans="1:7" x14ac:dyDescent="0.25">
      <c r="A18" s="312"/>
      <c r="B18" s="31" t="s">
        <v>78</v>
      </c>
      <c r="D18" s="346" t="s">
        <v>33</v>
      </c>
      <c r="E18" s="344"/>
      <c r="F18" s="345"/>
      <c r="G18" s="41"/>
    </row>
    <row r="19" spans="1:7" x14ac:dyDescent="0.25">
      <c r="A19" s="312"/>
      <c r="B19" s="290" t="s">
        <v>49</v>
      </c>
      <c r="D19" s="343" t="s">
        <v>82</v>
      </c>
      <c r="E19" s="344"/>
      <c r="F19" s="345"/>
      <c r="G19" s="41"/>
    </row>
    <row r="20" spans="1:7" x14ac:dyDescent="0.25">
      <c r="A20" s="312"/>
      <c r="B20" s="290" t="s">
        <v>54</v>
      </c>
      <c r="D20" s="343" t="s">
        <v>82</v>
      </c>
      <c r="E20" s="344"/>
      <c r="F20" s="345"/>
      <c r="G20" s="41"/>
    </row>
    <row r="21" spans="1:7" ht="15" customHeight="1" x14ac:dyDescent="0.25">
      <c r="A21" s="312"/>
      <c r="B21" s="290" t="s">
        <v>55</v>
      </c>
      <c r="D21" s="343" t="s">
        <v>82</v>
      </c>
      <c r="E21" s="344"/>
      <c r="F21" s="345"/>
      <c r="G21" s="41"/>
    </row>
    <row r="22" spans="1:7" x14ac:dyDescent="0.25">
      <c r="A22" s="312"/>
      <c r="B22" s="290" t="s">
        <v>56</v>
      </c>
      <c r="D22" s="343" t="s">
        <v>82</v>
      </c>
      <c r="E22" s="344"/>
      <c r="F22" s="345"/>
      <c r="G22" s="41"/>
    </row>
    <row r="23" spans="1:7" s="7" customFormat="1" ht="6.75" customHeight="1" x14ac:dyDescent="0.25">
      <c r="A23" s="313"/>
      <c r="B23" s="9"/>
      <c r="D23" s="4"/>
      <c r="F23" s="287"/>
      <c r="G23" s="46"/>
    </row>
    <row r="24" spans="1:7" s="7" customFormat="1" ht="24" customHeight="1" x14ac:dyDescent="0.25">
      <c r="A24" s="311" t="s">
        <v>1</v>
      </c>
      <c r="B24" s="28" t="s">
        <v>62</v>
      </c>
      <c r="C24" s="28"/>
      <c r="D24" s="305"/>
      <c r="F24" s="301" t="s">
        <v>249</v>
      </c>
      <c r="G24" s="46"/>
    </row>
    <row r="25" spans="1:7" s="7" customFormat="1" ht="4.5" customHeight="1" x14ac:dyDescent="0.25">
      <c r="A25" s="311"/>
      <c r="B25" s="23"/>
      <c r="C25" s="23"/>
      <c r="D25" s="306"/>
      <c r="F25" s="302"/>
      <c r="G25" s="46"/>
    </row>
    <row r="26" spans="1:7" s="7" customFormat="1" x14ac:dyDescent="0.25">
      <c r="A26" s="312"/>
      <c r="B26" s="332" t="s">
        <v>254</v>
      </c>
      <c r="C26" s="15"/>
      <c r="D26" s="307"/>
      <c r="F26" s="287"/>
      <c r="G26" s="46"/>
    </row>
    <row r="27" spans="1:7" s="7" customFormat="1" x14ac:dyDescent="0.25">
      <c r="A27" s="312"/>
      <c r="B27" s="225" t="s">
        <v>225</v>
      </c>
      <c r="C27" s="15"/>
      <c r="D27" s="343" t="s">
        <v>82</v>
      </c>
      <c r="E27" s="347"/>
      <c r="F27" s="348"/>
      <c r="G27" s="46"/>
    </row>
    <row r="28" spans="1:7" s="7" customFormat="1" x14ac:dyDescent="0.25">
      <c r="A28" s="312"/>
      <c r="B28" s="225" t="s">
        <v>233</v>
      </c>
      <c r="C28" s="10"/>
      <c r="D28" s="343" t="s">
        <v>82</v>
      </c>
      <c r="E28" s="347"/>
      <c r="F28" s="349"/>
      <c r="G28" s="46"/>
    </row>
    <row r="29" spans="1:7" s="7" customFormat="1" x14ac:dyDescent="0.25">
      <c r="A29" s="312"/>
      <c r="B29" s="225" t="s">
        <v>239</v>
      </c>
      <c r="C29" s="15"/>
      <c r="D29" s="343" t="s">
        <v>82</v>
      </c>
      <c r="E29" s="347"/>
      <c r="F29" s="349"/>
      <c r="G29" s="46"/>
    </row>
    <row r="30" spans="1:7" s="7" customFormat="1" x14ac:dyDescent="0.25">
      <c r="A30" s="312"/>
      <c r="B30" s="225" t="s">
        <v>253</v>
      </c>
      <c r="C30" s="10"/>
      <c r="D30" s="343" t="s">
        <v>82</v>
      </c>
      <c r="E30" s="347"/>
      <c r="F30" s="349"/>
      <c r="G30" s="46"/>
    </row>
    <row r="31" spans="1:7" s="7" customFormat="1" ht="4.5" customHeight="1" x14ac:dyDescent="0.25">
      <c r="A31" s="311"/>
      <c r="B31" s="23"/>
      <c r="C31" s="23"/>
      <c r="D31" s="306"/>
      <c r="F31" s="287"/>
      <c r="G31" s="46"/>
    </row>
    <row r="32" spans="1:7" s="7" customFormat="1" x14ac:dyDescent="0.25">
      <c r="A32" s="312"/>
      <c r="B32" s="332" t="s">
        <v>226</v>
      </c>
      <c r="C32" s="24"/>
      <c r="D32" s="308"/>
      <c r="F32" s="287"/>
      <c r="G32" s="46"/>
    </row>
    <row r="33" spans="1:7" s="7" customFormat="1" x14ac:dyDescent="0.25">
      <c r="A33" s="312"/>
      <c r="B33" s="225" t="s">
        <v>112</v>
      </c>
      <c r="C33" s="15"/>
      <c r="D33" s="343" t="s">
        <v>82</v>
      </c>
      <c r="E33" s="347"/>
      <c r="F33" s="349"/>
      <c r="G33" s="46"/>
    </row>
    <row r="34" spans="1:7" s="7" customFormat="1" x14ac:dyDescent="0.25">
      <c r="A34" s="312"/>
      <c r="B34" s="225" t="s">
        <v>113</v>
      </c>
      <c r="C34" s="15"/>
      <c r="D34" s="343" t="s">
        <v>82</v>
      </c>
      <c r="E34" s="347"/>
      <c r="F34" s="349"/>
      <c r="G34" s="46"/>
    </row>
    <row r="35" spans="1:7" s="7" customFormat="1" x14ac:dyDescent="0.25">
      <c r="A35" s="312"/>
      <c r="B35" s="225" t="s">
        <v>223</v>
      </c>
      <c r="C35" s="15"/>
      <c r="D35" s="343" t="s">
        <v>82</v>
      </c>
      <c r="E35" s="347"/>
      <c r="F35" s="349"/>
      <c r="G35" s="46"/>
    </row>
    <row r="36" spans="1:7" s="7" customFormat="1" ht="4.5" customHeight="1" x14ac:dyDescent="0.25">
      <c r="A36" s="313"/>
      <c r="B36" s="9"/>
      <c r="D36" s="4"/>
      <c r="F36" s="287"/>
      <c r="G36" s="46"/>
    </row>
    <row r="37" spans="1:7" s="7" customFormat="1" x14ac:dyDescent="0.25">
      <c r="A37" s="312"/>
      <c r="B37" s="332" t="s">
        <v>227</v>
      </c>
      <c r="C37" s="24"/>
      <c r="D37" s="309"/>
      <c r="F37" s="287"/>
      <c r="G37" s="46"/>
    </row>
    <row r="38" spans="1:7" s="7" customFormat="1" x14ac:dyDescent="0.25">
      <c r="A38" s="312"/>
      <c r="B38" s="330" t="s">
        <v>63</v>
      </c>
      <c r="C38" s="24"/>
      <c r="D38" s="309"/>
      <c r="F38" s="287"/>
      <c r="G38" s="46"/>
    </row>
    <row r="39" spans="1:7" s="7" customFormat="1" x14ac:dyDescent="0.25">
      <c r="A39" s="312"/>
      <c r="B39" s="329" t="s">
        <v>34</v>
      </c>
      <c r="C39" s="10"/>
      <c r="D39" s="343" t="s">
        <v>82</v>
      </c>
      <c r="E39" s="347"/>
      <c r="F39" s="349"/>
      <c r="G39" s="46"/>
    </row>
    <row r="40" spans="1:7" s="7" customFormat="1" x14ac:dyDescent="0.25">
      <c r="A40" s="312"/>
      <c r="B40" s="329" t="s">
        <v>60</v>
      </c>
      <c r="C40" s="10"/>
      <c r="D40" s="343" t="s">
        <v>82</v>
      </c>
      <c r="E40" s="347"/>
      <c r="F40" s="349"/>
      <c r="G40" s="46"/>
    </row>
    <row r="41" spans="1:7" s="7" customFormat="1" x14ac:dyDescent="0.25">
      <c r="A41" s="312"/>
      <c r="B41" s="329" t="s">
        <v>61</v>
      </c>
      <c r="C41" s="10"/>
      <c r="D41" s="343" t="s">
        <v>82</v>
      </c>
      <c r="E41" s="347"/>
      <c r="F41" s="349"/>
      <c r="G41" s="46"/>
    </row>
    <row r="42" spans="1:7" s="7" customFormat="1" x14ac:dyDescent="0.25">
      <c r="A42" s="312"/>
      <c r="B42" s="329" t="s">
        <v>37</v>
      </c>
      <c r="C42" s="10"/>
      <c r="D42" s="343" t="s">
        <v>82</v>
      </c>
      <c r="E42" s="347"/>
      <c r="F42" s="349"/>
      <c r="G42" s="46"/>
    </row>
    <row r="43" spans="1:7" s="7" customFormat="1" x14ac:dyDescent="0.25">
      <c r="A43" s="312"/>
      <c r="B43" s="329" t="s">
        <v>35</v>
      </c>
      <c r="C43" s="10"/>
      <c r="D43" s="343" t="s">
        <v>82</v>
      </c>
      <c r="E43" s="347"/>
      <c r="F43" s="349"/>
      <c r="G43" s="46"/>
    </row>
    <row r="44" spans="1:7" s="7" customFormat="1" ht="4.5" customHeight="1" x14ac:dyDescent="0.25">
      <c r="A44" s="313"/>
      <c r="B44" s="224"/>
      <c r="C44" s="24"/>
      <c r="D44" s="4"/>
      <c r="F44" s="287"/>
      <c r="G44" s="46"/>
    </row>
    <row r="45" spans="1:7" s="7" customFormat="1" x14ac:dyDescent="0.25">
      <c r="A45" s="312"/>
      <c r="B45" s="331" t="s">
        <v>39</v>
      </c>
      <c r="C45" s="10"/>
      <c r="D45" s="4"/>
      <c r="F45" s="287"/>
      <c r="G45" s="46"/>
    </row>
    <row r="46" spans="1:7" s="7" customFormat="1" x14ac:dyDescent="0.25">
      <c r="A46" s="312"/>
      <c r="B46" s="329" t="s">
        <v>231</v>
      </c>
      <c r="C46" s="10"/>
      <c r="D46" s="343" t="s">
        <v>82</v>
      </c>
      <c r="E46" s="347"/>
      <c r="F46" s="348"/>
      <c r="G46" s="46"/>
    </row>
    <row r="47" spans="1:7" s="7" customFormat="1" x14ac:dyDescent="0.25">
      <c r="A47" s="312"/>
      <c r="B47" s="329" t="s">
        <v>232</v>
      </c>
      <c r="C47" s="10"/>
      <c r="D47" s="343" t="s">
        <v>82</v>
      </c>
      <c r="E47" s="347"/>
      <c r="F47" s="349"/>
      <c r="G47" s="46"/>
    </row>
    <row r="48" spans="1:7" s="7" customFormat="1" ht="4.5" customHeight="1" x14ac:dyDescent="0.25">
      <c r="A48" s="313"/>
      <c r="B48" s="26"/>
      <c r="C48" s="24"/>
      <c r="D48" s="4"/>
      <c r="F48" s="287"/>
      <c r="G48" s="46"/>
    </row>
    <row r="49" spans="1:7" x14ac:dyDescent="0.25">
      <c r="A49" s="312"/>
      <c r="B49" s="333" t="s">
        <v>238</v>
      </c>
      <c r="D49" s="343" t="s">
        <v>82</v>
      </c>
      <c r="E49" s="344"/>
      <c r="F49" s="345"/>
      <c r="G49" s="41"/>
    </row>
    <row r="50" spans="1:7" s="7" customFormat="1" ht="4.5" customHeight="1" x14ac:dyDescent="0.25">
      <c r="A50" s="313"/>
      <c r="B50" s="26"/>
      <c r="C50" s="24"/>
      <c r="D50" s="4"/>
      <c r="F50" s="287"/>
      <c r="G50" s="46"/>
    </row>
    <row r="51" spans="1:7" s="7" customFormat="1" x14ac:dyDescent="0.25">
      <c r="A51" s="312"/>
      <c r="B51" s="334" t="s">
        <v>228</v>
      </c>
      <c r="C51" s="10"/>
      <c r="D51" s="4"/>
      <c r="F51" s="287"/>
      <c r="G51" s="46"/>
    </row>
    <row r="52" spans="1:7" s="7" customFormat="1" x14ac:dyDescent="0.25">
      <c r="A52" s="312"/>
      <c r="B52" s="224" t="s">
        <v>67</v>
      </c>
      <c r="C52" s="10"/>
      <c r="D52" s="343" t="s">
        <v>82</v>
      </c>
      <c r="E52" s="347"/>
      <c r="F52" s="349"/>
      <c r="G52" s="46"/>
    </row>
    <row r="53" spans="1:7" s="7" customFormat="1" x14ac:dyDescent="0.25">
      <c r="A53" s="312"/>
      <c r="B53" s="224" t="s">
        <v>68</v>
      </c>
      <c r="C53" s="10"/>
      <c r="D53" s="343" t="s">
        <v>82</v>
      </c>
      <c r="E53" s="347"/>
      <c r="F53" s="349"/>
      <c r="G53" s="46"/>
    </row>
    <row r="54" spans="1:7" s="7" customFormat="1" ht="4.5" customHeight="1" x14ac:dyDescent="0.25">
      <c r="A54" s="313"/>
      <c r="B54" s="26"/>
      <c r="C54" s="24"/>
      <c r="D54" s="4"/>
      <c r="F54" s="287"/>
      <c r="G54" s="46"/>
    </row>
    <row r="55" spans="1:7" s="7" customFormat="1" x14ac:dyDescent="0.25">
      <c r="A55" s="312"/>
      <c r="B55" s="334" t="s">
        <v>102</v>
      </c>
      <c r="C55" s="10"/>
      <c r="D55" s="343" t="s">
        <v>82</v>
      </c>
      <c r="E55" s="347"/>
      <c r="F55" s="349"/>
      <c r="G55" s="46"/>
    </row>
    <row r="56" spans="1:7" s="7" customFormat="1" ht="6.75" customHeight="1" x14ac:dyDescent="0.25">
      <c r="A56" s="313"/>
      <c r="B56" s="9"/>
      <c r="D56" s="4"/>
      <c r="F56" s="287"/>
      <c r="G56" s="46"/>
    </row>
    <row r="57" spans="1:7" ht="24" customHeight="1" x14ac:dyDescent="0.25">
      <c r="A57" s="311" t="s">
        <v>26</v>
      </c>
      <c r="B57" s="400" t="s">
        <v>91</v>
      </c>
      <c r="C57" s="400"/>
      <c r="D57" s="400"/>
      <c r="F57" s="303" t="s">
        <v>249</v>
      </c>
      <c r="G57" s="41"/>
    </row>
    <row r="58" spans="1:7" s="7" customFormat="1" ht="5.25" customHeight="1" x14ac:dyDescent="0.25">
      <c r="A58" s="314"/>
      <c r="B58" s="32"/>
      <c r="C58" s="33"/>
      <c r="D58" s="4"/>
      <c r="F58" s="302"/>
      <c r="G58" s="46"/>
    </row>
    <row r="59" spans="1:7" ht="14.25" customHeight="1" x14ac:dyDescent="0.25">
      <c r="A59" s="315"/>
      <c r="B59" s="335" t="s">
        <v>126</v>
      </c>
      <c r="C59" s="16"/>
      <c r="D59" s="343" t="s">
        <v>82</v>
      </c>
      <c r="E59" s="344"/>
      <c r="F59" s="350"/>
      <c r="G59" s="41"/>
    </row>
    <row r="60" spans="1:7" s="7" customFormat="1" ht="5.25" customHeight="1" x14ac:dyDescent="0.25">
      <c r="A60" s="314"/>
      <c r="B60" s="32"/>
      <c r="C60" s="33"/>
      <c r="D60" s="4"/>
      <c r="F60" s="287"/>
      <c r="G60" s="46"/>
    </row>
    <row r="61" spans="1:7" ht="14.25" customHeight="1" x14ac:dyDescent="0.25">
      <c r="A61" s="315"/>
      <c r="B61" s="17" t="s">
        <v>75</v>
      </c>
      <c r="C61" s="16"/>
      <c r="D61" s="351" t="s">
        <v>261</v>
      </c>
      <c r="E61" s="344"/>
      <c r="F61" s="345"/>
      <c r="G61" s="41"/>
    </row>
    <row r="62" spans="1:7" ht="14.25" customHeight="1" x14ac:dyDescent="0.25">
      <c r="A62" s="315"/>
      <c r="B62" s="20" t="s">
        <v>78</v>
      </c>
      <c r="C62" s="16"/>
      <c r="D62" s="351" t="s">
        <v>261</v>
      </c>
      <c r="E62" s="344"/>
      <c r="F62" s="345"/>
      <c r="G62" s="41"/>
    </row>
    <row r="63" spans="1:7" ht="14.25" customHeight="1" x14ac:dyDescent="0.25">
      <c r="A63" s="315"/>
      <c r="B63" s="17" t="s">
        <v>76</v>
      </c>
      <c r="C63" s="16"/>
      <c r="D63" s="351" t="s">
        <v>261</v>
      </c>
      <c r="E63" s="344"/>
      <c r="F63" s="345"/>
      <c r="G63" s="41"/>
    </row>
    <row r="64" spans="1:7" ht="14.25" customHeight="1" x14ac:dyDescent="0.25">
      <c r="A64" s="315"/>
      <c r="B64" s="20" t="s">
        <v>78</v>
      </c>
      <c r="C64" s="16"/>
      <c r="D64" s="351" t="s">
        <v>261</v>
      </c>
      <c r="E64" s="344"/>
      <c r="F64" s="345"/>
      <c r="G64" s="41"/>
    </row>
    <row r="65" spans="1:7" ht="14.25" customHeight="1" x14ac:dyDescent="0.25">
      <c r="A65" s="315"/>
      <c r="B65" s="17" t="s">
        <v>77</v>
      </c>
      <c r="C65" s="16"/>
      <c r="D65" s="351" t="s">
        <v>261</v>
      </c>
      <c r="E65" s="344"/>
      <c r="F65" s="345"/>
      <c r="G65" s="41"/>
    </row>
    <row r="66" spans="1:7" ht="14.25" customHeight="1" x14ac:dyDescent="0.25">
      <c r="A66" s="315"/>
      <c r="B66" s="20" t="s">
        <v>78</v>
      </c>
      <c r="C66" s="16"/>
      <c r="D66" s="351" t="s">
        <v>261</v>
      </c>
      <c r="E66" s="344"/>
      <c r="F66" s="345"/>
      <c r="G66" s="41"/>
    </row>
    <row r="67" spans="1:7" s="7" customFormat="1" ht="5.25" customHeight="1" thickBot="1" x14ac:dyDescent="0.3">
      <c r="A67" s="314"/>
      <c r="B67" s="32"/>
      <c r="C67" s="33"/>
      <c r="D67" s="4"/>
      <c r="F67" s="287"/>
      <c r="G67" s="46"/>
    </row>
    <row r="68" spans="1:7" ht="15" customHeight="1" thickBot="1" x14ac:dyDescent="0.3">
      <c r="A68" s="315"/>
      <c r="B68" s="336" t="s">
        <v>79</v>
      </c>
      <c r="C68" s="34"/>
      <c r="D68" s="352" t="s">
        <v>82</v>
      </c>
      <c r="E68" s="344"/>
      <c r="F68" s="345"/>
      <c r="G68" s="41"/>
    </row>
    <row r="69" spans="1:7" s="7" customFormat="1" ht="5.25" customHeight="1" x14ac:dyDescent="0.25">
      <c r="A69" s="314"/>
      <c r="B69" s="32"/>
      <c r="C69" s="33"/>
      <c r="D69" s="4"/>
      <c r="F69" s="287"/>
      <c r="G69" s="46"/>
    </row>
    <row r="70" spans="1:7" ht="24" customHeight="1" x14ac:dyDescent="0.25">
      <c r="A70" s="311" t="s">
        <v>2</v>
      </c>
      <c r="B70" s="400" t="s">
        <v>23</v>
      </c>
      <c r="C70" s="400"/>
      <c r="D70" s="400"/>
      <c r="F70" s="303" t="s">
        <v>249</v>
      </c>
      <c r="G70" s="41"/>
    </row>
    <row r="71" spans="1:7" s="7" customFormat="1" ht="5.25" customHeight="1" x14ac:dyDescent="0.25">
      <c r="A71" s="314"/>
      <c r="B71" s="32"/>
      <c r="C71" s="33"/>
      <c r="D71" s="4"/>
      <c r="F71" s="302"/>
      <c r="G71" s="46"/>
    </row>
    <row r="72" spans="1:7" x14ac:dyDescent="0.25">
      <c r="A72" s="315"/>
      <c r="B72" s="404" t="s">
        <v>245</v>
      </c>
      <c r="C72" s="405"/>
      <c r="D72" s="4"/>
      <c r="G72" s="41"/>
    </row>
    <row r="73" spans="1:7" x14ac:dyDescent="0.25">
      <c r="A73" s="315"/>
      <c r="B73" s="29" t="s">
        <v>257</v>
      </c>
      <c r="C73" s="18"/>
      <c r="D73" s="343" t="s">
        <v>82</v>
      </c>
      <c r="E73" s="344"/>
      <c r="F73" s="345"/>
      <c r="G73" s="41"/>
    </row>
    <row r="74" spans="1:7" x14ac:dyDescent="0.25">
      <c r="A74" s="315"/>
      <c r="B74" s="29" t="s">
        <v>258</v>
      </c>
      <c r="C74" s="18"/>
      <c r="D74" s="343" t="s">
        <v>82</v>
      </c>
      <c r="E74" s="344"/>
      <c r="F74" s="345"/>
      <c r="G74" s="41"/>
    </row>
    <row r="75" spans="1:7" x14ac:dyDescent="0.25">
      <c r="A75" s="315"/>
      <c r="B75" s="29" t="s">
        <v>259</v>
      </c>
      <c r="C75" s="18"/>
      <c r="D75" s="343" t="s">
        <v>82</v>
      </c>
      <c r="E75" s="344"/>
      <c r="F75" s="345"/>
      <c r="G75" s="41"/>
    </row>
    <row r="76" spans="1:7" x14ac:dyDescent="0.25">
      <c r="A76" s="315"/>
      <c r="B76" s="29" t="s">
        <v>260</v>
      </c>
      <c r="C76" s="18"/>
      <c r="D76" s="351" t="s">
        <v>261</v>
      </c>
      <c r="E76" s="344"/>
      <c r="F76" s="345"/>
      <c r="G76" s="41"/>
    </row>
    <row r="77" spans="1:7" s="7" customFormat="1" ht="5.25" customHeight="1" x14ac:dyDescent="0.25">
      <c r="A77" s="314"/>
      <c r="B77" s="32"/>
      <c r="C77" s="33"/>
      <c r="D77" s="4"/>
      <c r="F77" s="287"/>
      <c r="G77" s="46"/>
    </row>
    <row r="78" spans="1:7" x14ac:dyDescent="0.25">
      <c r="A78" s="315"/>
      <c r="B78" s="404" t="s">
        <v>241</v>
      </c>
      <c r="C78" s="405"/>
      <c r="D78" s="4"/>
      <c r="G78" s="41"/>
    </row>
    <row r="79" spans="1:7" x14ac:dyDescent="0.25">
      <c r="A79" s="315"/>
      <c r="B79" s="29" t="s">
        <v>242</v>
      </c>
      <c r="C79" s="18"/>
      <c r="D79" s="343" t="s">
        <v>82</v>
      </c>
      <c r="E79" s="344"/>
      <c r="F79" s="353"/>
      <c r="G79" s="41"/>
    </row>
    <row r="80" spans="1:7" x14ac:dyDescent="0.25">
      <c r="A80" s="315"/>
      <c r="B80" s="29" t="s">
        <v>243</v>
      </c>
      <c r="C80" s="18"/>
      <c r="D80" s="343" t="s">
        <v>82</v>
      </c>
      <c r="E80" s="344"/>
      <c r="F80" s="345"/>
      <c r="G80" s="41"/>
    </row>
    <row r="81" spans="1:7" x14ac:dyDescent="0.25">
      <c r="A81" s="315"/>
      <c r="B81" s="29" t="s">
        <v>244</v>
      </c>
      <c r="C81" s="18"/>
      <c r="D81" s="343" t="s">
        <v>82</v>
      </c>
      <c r="E81" s="344"/>
      <c r="F81" s="345"/>
      <c r="G81" s="41"/>
    </row>
    <row r="82" spans="1:7" s="7" customFormat="1" ht="5.45" customHeight="1" x14ac:dyDescent="0.25">
      <c r="A82" s="313"/>
      <c r="B82" s="9"/>
      <c r="D82" s="4"/>
      <c r="F82" s="287"/>
      <c r="G82" s="46"/>
    </row>
    <row r="83" spans="1:7" ht="24" customHeight="1" x14ac:dyDescent="0.25">
      <c r="A83" s="311" t="s">
        <v>3</v>
      </c>
      <c r="B83" s="289" t="s">
        <v>30</v>
      </c>
      <c r="C83" s="289"/>
      <c r="D83" s="310"/>
      <c r="F83" s="303" t="s">
        <v>249</v>
      </c>
      <c r="G83" s="41"/>
    </row>
    <row r="84" spans="1:7" s="7" customFormat="1" ht="5.25" customHeight="1" x14ac:dyDescent="0.25">
      <c r="A84" s="314"/>
      <c r="B84" s="32"/>
      <c r="C84" s="33"/>
      <c r="D84" s="4"/>
      <c r="F84" s="302"/>
      <c r="G84" s="46"/>
    </row>
    <row r="85" spans="1:7" x14ac:dyDescent="0.25">
      <c r="A85" s="315"/>
      <c r="B85" s="29" t="s">
        <v>31</v>
      </c>
      <c r="C85" s="18"/>
      <c r="D85" s="343" t="s">
        <v>52</v>
      </c>
      <c r="E85" s="344"/>
      <c r="F85" s="345"/>
      <c r="G85" s="41"/>
    </row>
    <row r="86" spans="1:7" x14ac:dyDescent="0.25">
      <c r="A86" s="315"/>
      <c r="B86" s="29" t="s">
        <v>32</v>
      </c>
      <c r="C86" s="18"/>
      <c r="D86" s="343" t="s">
        <v>52</v>
      </c>
      <c r="E86" s="344"/>
      <c r="F86" s="345"/>
      <c r="G86" s="41"/>
    </row>
    <row r="87" spans="1:7" s="7" customFormat="1" ht="5.25" customHeight="1" x14ac:dyDescent="0.25">
      <c r="A87" s="314"/>
      <c r="B87" s="32"/>
      <c r="C87" s="33"/>
      <c r="D87" s="4"/>
      <c r="F87" s="287"/>
      <c r="G87" s="46"/>
    </row>
    <row r="88" spans="1:7" ht="24" customHeight="1" x14ac:dyDescent="0.25">
      <c r="A88" s="311" t="s">
        <v>4</v>
      </c>
      <c r="B88" s="400" t="s">
        <v>36</v>
      </c>
      <c r="C88" s="400"/>
      <c r="D88" s="400"/>
      <c r="F88" s="303" t="s">
        <v>249</v>
      </c>
      <c r="G88" s="41"/>
    </row>
    <row r="89" spans="1:7" s="7" customFormat="1" ht="5.25" customHeight="1" x14ac:dyDescent="0.25">
      <c r="A89" s="311"/>
      <c r="B89" s="22"/>
      <c r="C89" s="22"/>
      <c r="D89" s="4"/>
      <c r="F89" s="302"/>
      <c r="G89" s="46"/>
    </row>
    <row r="90" spans="1:7" x14ac:dyDescent="0.25">
      <c r="A90" s="312"/>
      <c r="B90" s="332" t="s">
        <v>262</v>
      </c>
      <c r="C90" s="35"/>
      <c r="D90" s="4"/>
      <c r="G90" s="41"/>
    </row>
    <row r="91" spans="1:7" x14ac:dyDescent="0.25">
      <c r="A91" s="312"/>
      <c r="B91" s="402" t="s">
        <v>83</v>
      </c>
      <c r="C91" s="402"/>
      <c r="D91" s="354" t="s">
        <v>82</v>
      </c>
      <c r="E91" s="344"/>
      <c r="F91" s="345"/>
      <c r="G91" s="41"/>
    </row>
    <row r="92" spans="1:7" x14ac:dyDescent="0.25">
      <c r="A92" s="312"/>
      <c r="B92" s="402" t="s">
        <v>84</v>
      </c>
      <c r="C92" s="402"/>
      <c r="D92" s="354" t="s">
        <v>82</v>
      </c>
      <c r="E92" s="344"/>
      <c r="F92" s="345"/>
      <c r="G92" s="41"/>
    </row>
    <row r="93" spans="1:7" x14ac:dyDescent="0.25">
      <c r="A93" s="312"/>
      <c r="B93" s="402" t="s">
        <v>85</v>
      </c>
      <c r="C93" s="402"/>
      <c r="D93" s="354" t="s">
        <v>82</v>
      </c>
      <c r="E93" s="344"/>
      <c r="F93" s="345"/>
      <c r="G93" s="41"/>
    </row>
    <row r="94" spans="1:7" x14ac:dyDescent="0.25">
      <c r="A94" s="312"/>
      <c r="B94" s="402" t="s">
        <v>86</v>
      </c>
      <c r="C94" s="402"/>
      <c r="D94" s="354" t="s">
        <v>82</v>
      </c>
      <c r="E94" s="344"/>
      <c r="F94" s="345"/>
      <c r="G94" s="41"/>
    </row>
    <row r="95" spans="1:7" x14ac:dyDescent="0.25">
      <c r="A95" s="312"/>
      <c r="B95" s="291" t="s">
        <v>87</v>
      </c>
      <c r="C95" s="291"/>
      <c r="D95" s="354" t="s">
        <v>82</v>
      </c>
      <c r="E95" s="344"/>
      <c r="F95" s="345"/>
      <c r="G95" s="41"/>
    </row>
    <row r="96" spans="1:7" s="7" customFormat="1" ht="5.25" customHeight="1" x14ac:dyDescent="0.25">
      <c r="A96" s="311"/>
      <c r="B96" s="22"/>
      <c r="C96" s="22"/>
      <c r="D96" s="4"/>
      <c r="F96" s="287"/>
      <c r="G96" s="46"/>
    </row>
    <row r="97" spans="1:7" x14ac:dyDescent="0.25">
      <c r="A97" s="312"/>
      <c r="B97" s="406" t="s">
        <v>98</v>
      </c>
      <c r="C97" s="406"/>
      <c r="D97" s="354" t="s">
        <v>82</v>
      </c>
      <c r="E97" s="344"/>
      <c r="F97" s="353"/>
      <c r="G97" s="41"/>
    </row>
    <row r="98" spans="1:7" x14ac:dyDescent="0.25">
      <c r="A98" s="312"/>
      <c r="B98" s="406" t="s">
        <v>100</v>
      </c>
      <c r="C98" s="406"/>
      <c r="D98" s="354" t="s">
        <v>82</v>
      </c>
      <c r="E98" s="344"/>
      <c r="F98" s="345"/>
      <c r="G98" s="41"/>
    </row>
    <row r="99" spans="1:7" x14ac:dyDescent="0.25">
      <c r="A99" s="312"/>
      <c r="B99" s="37" t="s">
        <v>78</v>
      </c>
      <c r="C99" s="36"/>
      <c r="D99" s="351" t="s">
        <v>261</v>
      </c>
      <c r="E99" s="344"/>
      <c r="F99" s="345"/>
      <c r="G99" s="41"/>
    </row>
    <row r="100" spans="1:7" ht="5.25" customHeight="1" x14ac:dyDescent="0.25">
      <c r="A100" s="312"/>
      <c r="B100" s="291"/>
      <c r="C100" s="291"/>
      <c r="D100" s="4"/>
      <c r="G100" s="41"/>
    </row>
    <row r="101" spans="1:7" x14ac:dyDescent="0.25">
      <c r="A101" s="312"/>
      <c r="B101" s="332" t="s">
        <v>263</v>
      </c>
      <c r="C101" s="35"/>
      <c r="D101" s="4"/>
      <c r="G101" s="41"/>
    </row>
    <row r="102" spans="1:7" x14ac:dyDescent="0.25">
      <c r="A102" s="312"/>
      <c r="B102" s="403" t="s">
        <v>92</v>
      </c>
      <c r="C102" s="403"/>
      <c r="D102" s="354" t="s">
        <v>82</v>
      </c>
      <c r="E102" s="344"/>
      <c r="F102" s="345"/>
      <c r="G102" s="41"/>
    </row>
    <row r="103" spans="1:7" x14ac:dyDescent="0.25">
      <c r="A103" s="312"/>
      <c r="B103" s="328" t="s">
        <v>99</v>
      </c>
      <c r="C103" s="328"/>
      <c r="D103" s="354" t="s">
        <v>82</v>
      </c>
      <c r="E103" s="344"/>
      <c r="F103" s="345"/>
      <c r="G103" s="41"/>
    </row>
    <row r="104" spans="1:7" x14ac:dyDescent="0.25">
      <c r="A104" s="42"/>
      <c r="B104" s="403" t="s">
        <v>98</v>
      </c>
      <c r="C104" s="403"/>
      <c r="D104" s="354" t="s">
        <v>82</v>
      </c>
      <c r="E104" s="344"/>
      <c r="F104" s="345"/>
      <c r="G104" s="41"/>
    </row>
    <row r="105" spans="1:7" x14ac:dyDescent="0.25">
      <c r="A105" s="42"/>
      <c r="B105" s="403" t="s">
        <v>100</v>
      </c>
      <c r="C105" s="403"/>
      <c r="D105" s="354" t="s">
        <v>82</v>
      </c>
      <c r="E105" s="344"/>
      <c r="F105" s="345"/>
      <c r="G105" s="41"/>
    </row>
    <row r="106" spans="1:7" x14ac:dyDescent="0.25">
      <c r="A106" s="42"/>
      <c r="B106" s="319" t="s">
        <v>78</v>
      </c>
      <c r="C106" s="320"/>
      <c r="D106" s="351" t="s">
        <v>261</v>
      </c>
      <c r="E106" s="355"/>
      <c r="F106" s="356"/>
      <c r="G106" s="46"/>
    </row>
    <row r="107" spans="1:7" ht="6" customHeight="1" x14ac:dyDescent="0.25">
      <c r="A107" s="277"/>
      <c r="B107" s="401"/>
      <c r="C107" s="401"/>
      <c r="D107" s="317"/>
      <c r="E107" s="316"/>
      <c r="F107" s="304"/>
      <c r="G107" s="279"/>
    </row>
    <row r="108" spans="1:7" x14ac:dyDescent="0.25">
      <c r="F108" s="30" t="s">
        <v>255</v>
      </c>
    </row>
  </sheetData>
  <sheetProtection algorithmName="SHA-512" hashValue="lFLGMRyBauPgXQ663vLYUYWrW1oI5mDmMiCNnogqwz9n3wcM8C44hKk6Kv5r+V/WoVbqPgpCcs2eMIVcdUH4wQ==" saltValue="g7HE3yyAgQwpt6pIbcyPnA==" spinCount="100000" sheet="1" objects="1" scenarios="1" selectLockedCells="1"/>
  <mergeCells count="16">
    <mergeCell ref="B15:D15"/>
    <mergeCell ref="B88:D88"/>
    <mergeCell ref="B107:C107"/>
    <mergeCell ref="B92:C92"/>
    <mergeCell ref="B91:C91"/>
    <mergeCell ref="B105:C105"/>
    <mergeCell ref="B72:C72"/>
    <mergeCell ref="B104:C104"/>
    <mergeCell ref="B93:C93"/>
    <mergeCell ref="B94:C94"/>
    <mergeCell ref="B102:C102"/>
    <mergeCell ref="B57:D57"/>
    <mergeCell ref="B97:C97"/>
    <mergeCell ref="B98:C98"/>
    <mergeCell ref="B78:C78"/>
    <mergeCell ref="B70:D70"/>
  </mergeCells>
  <pageMargins left="0.7" right="0.7" top="0.75" bottom="0.75" header="0.3" footer="0.3"/>
  <pageSetup scale="53" fitToHeight="0" orientation="portrait" horizontalDpi="1200" verticalDpi="1200" r:id="rId1"/>
  <legacy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A34601C7-B5E1-4A07-8EBA-6986095EB8CF}">
            <xm:f>NOT(ISERROR(SEARCH(annick!$B$3,D43)))</xm:f>
            <xm:f>annick!$B$3</xm:f>
            <x14:dxf>
              <fill>
                <patternFill>
                  <bgColor rgb="FFFFC000"/>
                </patternFill>
              </fill>
            </x14:dxf>
          </x14:cfRule>
          <xm:sqref>D43</xm:sqref>
        </x14:conditionalFormatting>
        <x14:conditionalFormatting xmlns:xm="http://schemas.microsoft.com/office/excel/2006/main">
          <x14:cfRule type="containsText" priority="15" operator="containsText" id="{9E76C484-8D84-4778-B2CA-CB3C12A17051}">
            <xm:f>NOT(ISERROR(SEARCH(annick!$E$4,D52)))</xm:f>
            <xm:f>annick!$E$4</xm:f>
            <x14:dxf>
              <fill>
                <patternFill>
                  <bgColor rgb="FFFFC000"/>
                </patternFill>
              </fill>
            </x14:dxf>
          </x14:cfRule>
          <xm:sqref>D52</xm:sqref>
        </x14:conditionalFormatting>
        <x14:conditionalFormatting xmlns:xm="http://schemas.microsoft.com/office/excel/2006/main">
          <x14:cfRule type="containsText" priority="8" operator="containsText" id="{59183EE1-9DF8-4C8B-BBBA-BC70E3B3C2F2}">
            <xm:f>NOT(ISERROR(SEARCH(annick!$J$5,D91)))</xm:f>
            <xm:f>annick!$J$5</xm:f>
            <x14:dxf>
              <fill>
                <patternFill>
                  <bgColor rgb="FFFFC000"/>
                </patternFill>
              </fill>
            </x14:dxf>
          </x14:cfRule>
          <xm:sqref>D91</xm:sqref>
        </x14:conditionalFormatting>
        <x14:conditionalFormatting xmlns:xm="http://schemas.microsoft.com/office/excel/2006/main">
          <x14:cfRule type="containsText" priority="7" operator="containsText" id="{4BCD28C5-72EB-401F-A836-2EAEBAAACA3A}">
            <xm:f>NOT(ISERROR(SEARCH(annick!$J$5,D92)))</xm:f>
            <xm:f>annick!$J$5</xm:f>
            <x14:dxf>
              <fill>
                <patternFill>
                  <bgColor rgb="FFFFC000"/>
                </patternFill>
              </fill>
            </x14:dxf>
          </x14:cfRule>
          <xm:sqref>D92:D95</xm:sqref>
        </x14:conditionalFormatting>
        <x14:conditionalFormatting xmlns:xm="http://schemas.microsoft.com/office/excel/2006/main">
          <x14:cfRule type="containsText" priority="4" operator="containsText" id="{07899045-D136-4DE7-81D6-465B82C98860}">
            <xm:f>NOT(ISERROR(SEARCH(annick!$E$4,D51)))</xm:f>
            <xm:f>annick!$E$4</xm:f>
            <x14:dxf>
              <fill>
                <patternFill>
                  <bgColor rgb="FFFFC000"/>
                </patternFill>
              </fill>
            </x14:dxf>
          </x14:cfRule>
          <xm:sqref>D51</xm:sqref>
        </x14:conditionalFormatting>
      </x14:conditionalFormattings>
    </ext>
    <ext xmlns:x14="http://schemas.microsoft.com/office/spreadsheetml/2009/9/main" uri="{CCE6A557-97BC-4b89-ADB6-D9C93CAAB3DF}">
      <x14:dataValidations xmlns:xm="http://schemas.microsoft.com/office/excel/2006/main" count="20">
        <x14:dataValidation type="list" allowBlank="1" showInputMessage="1" showErrorMessage="1">
          <x14:formula1>
            <xm:f>annick!$I$2:$I$6</xm:f>
          </x14:formula1>
          <xm:sqref>D97</xm:sqref>
        </x14:dataValidation>
        <x14:dataValidation type="list" allowBlank="1" showInputMessage="1" showErrorMessage="1">
          <x14:formula1>
            <xm:f>annick!$B$2:$B$5</xm:f>
          </x14:formula1>
          <xm:sqref>D98 D103 D105 D17 D19 D21:D22 D39 D41:D43 D27:D30 D73:D75 D40</xm:sqref>
        </x14:dataValidation>
        <x14:dataValidation type="list" allowBlank="1" showInputMessage="1" showErrorMessage="1">
          <x14:formula1>
            <xm:f>annick!$J$2:$J$4</xm:f>
          </x14:formula1>
          <xm:sqref>D102</xm:sqref>
        </x14:dataValidation>
        <x14:dataValidation type="list" allowBlank="1" showInputMessage="1" showErrorMessage="1">
          <x14:formula1>
            <xm:f>annick!$D$2:$D$4</xm:f>
          </x14:formula1>
          <xm:sqref>D2</xm:sqref>
        </x14:dataValidation>
        <x14:dataValidation type="list" allowBlank="1" showInputMessage="1" showErrorMessage="1">
          <x14:formula1>
            <xm:f>annick!$H$2:$H$4</xm:f>
          </x14:formula1>
          <xm:sqref>D68</xm:sqref>
        </x14:dataValidation>
        <x14:dataValidation type="list" allowBlank="1" showInputMessage="1" showErrorMessage="1">
          <x14:formula1>
            <xm:f>annick!$G$2:$G$5</xm:f>
          </x14:formula1>
          <xm:sqref>D59:D60</xm:sqref>
        </x14:dataValidation>
        <x14:dataValidation type="list" allowBlank="1" showInputMessage="1" showErrorMessage="1">
          <x14:formula1>
            <xm:f>annick!$B$2:$B$4</xm:f>
          </x14:formula1>
          <xm:sqref>D79:D81 D55 D85:D86 D47:D48 D44</xm:sqref>
        </x14:dataValidation>
        <x14:dataValidation type="list" allowBlank="1" showInputMessage="1" showErrorMessage="1">
          <x14:formula1>
            <xm:f>annick!$B$3:$B$4</xm:f>
          </x14:formula1>
          <xm:sqref>D50</xm:sqref>
        </x14:dataValidation>
        <x14:dataValidation type="list" allowBlank="1" showInputMessage="1" showErrorMessage="1">
          <x14:formula1>
            <xm:f>annick!$C$2:$C$5</xm:f>
          </x14:formula1>
          <xm:sqref>D20</xm:sqref>
        </x14:dataValidation>
        <x14:dataValidation type="list" allowBlank="1" showInputMessage="1" showErrorMessage="1">
          <x14:formula1>
            <xm:f>annick!$J$2:$J$6</xm:f>
          </x14:formula1>
          <xm:sqref>D91:D96</xm:sqref>
        </x14:dataValidation>
        <x14:dataValidation type="list" allowBlank="1" showInputMessage="1" showErrorMessage="1">
          <x14:formula1>
            <xm:f>annick!$A$2:$A$10</xm:f>
          </x14:formula1>
          <xm:sqref>D13</xm:sqref>
        </x14:dataValidation>
        <x14:dataValidation type="list" allowBlank="1" showInputMessage="1" showErrorMessage="1">
          <x14:formula1>
            <xm:f>annick!$E$2:$E$4</xm:f>
          </x14:formula1>
          <xm:sqref>D52</xm:sqref>
        </x14:dataValidation>
        <x14:dataValidation type="list" allowBlank="1" showInputMessage="1" showErrorMessage="1">
          <x14:formula1>
            <xm:f>annick!$F$2:$F$4</xm:f>
          </x14:formula1>
          <xm:sqref>D53:D54</xm:sqref>
        </x14:dataValidation>
        <x14:dataValidation type="list" allowBlank="1" showInputMessage="1" showErrorMessage="1">
          <x14:formula1>
            <xm:f>annick!$K$2:$K$5</xm:f>
          </x14:formula1>
          <xm:sqref>D33</xm:sqref>
        </x14:dataValidation>
        <x14:dataValidation type="list" allowBlank="1" showInputMessage="1" showErrorMessage="1">
          <x14:formula1>
            <xm:f>annick!$L$2:$L$5</xm:f>
          </x14:formula1>
          <xm:sqref>D34</xm:sqref>
        </x14:dataValidation>
        <x14:dataValidation type="list" allowBlank="1" showInputMessage="1" showErrorMessage="1">
          <x14:formula1>
            <xm:f>annick!$M$2:$M$5</xm:f>
          </x14:formula1>
          <xm:sqref>D35</xm:sqref>
        </x14:dataValidation>
        <x14:dataValidation type="list" allowBlank="1" showInputMessage="1" showErrorMessage="1">
          <x14:formula1>
            <xm:f>annick!$N$2:$N$5</xm:f>
          </x14:formula1>
          <xm:sqref>D49</xm:sqref>
        </x14:dataValidation>
        <x14:dataValidation type="list" allowBlank="1" showInputMessage="1" showErrorMessage="1">
          <x14:formula1>
            <xm:f>annick!$I$2:$I$6</xm:f>
          </x14:formula1>
          <xm:sqref>D104</xm:sqref>
        </x14:dataValidation>
        <x14:dataValidation type="list" allowBlank="1" showInputMessage="1" showErrorMessage="1">
          <x14:formula1>
            <xm:f>annick!$O$2:$O$5</xm:f>
          </x14:formula1>
          <xm:sqref>D46</xm:sqref>
        </x14:dataValidation>
        <x14:dataValidation type="list" allowBlank="1" showInputMessage="1" showErrorMessage="1">
          <x14:formula1>
            <xm:f>annick!#REF!</xm:f>
          </x14:formula1>
          <xm:sqref>D77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P27"/>
  <sheetViews>
    <sheetView showGridLines="0" zoomScale="110" zoomScaleNormal="110" workbookViewId="0">
      <selection activeCell="D4" sqref="D4:G4"/>
    </sheetView>
  </sheetViews>
  <sheetFormatPr defaultColWidth="9.140625" defaultRowHeight="15" x14ac:dyDescent="0.25"/>
  <cols>
    <col min="1" max="1" width="3.5703125" style="6" customWidth="1"/>
    <col min="2" max="2" width="58.7109375" style="290" customWidth="1"/>
    <col min="3" max="3" width="0.85546875" style="290" customWidth="1"/>
    <col min="4" max="4" width="12.7109375" style="290" customWidth="1"/>
    <col min="5" max="5" width="0.85546875" style="6" customWidth="1"/>
    <col min="6" max="6" width="0.85546875" style="290" customWidth="1"/>
    <col min="7" max="7" width="13.7109375" style="290" customWidth="1"/>
    <col min="8" max="8" width="0.7109375" style="6" customWidth="1"/>
    <col min="9" max="9" width="15.85546875" style="290" customWidth="1"/>
    <col min="10" max="10" width="15.7109375" style="290" customWidth="1"/>
    <col min="11" max="11" width="0.85546875" style="7" customWidth="1"/>
    <col min="12" max="12" width="15.7109375" style="290" customWidth="1"/>
    <col min="13" max="13" width="17.140625" style="290" customWidth="1"/>
    <col min="14" max="14" width="1" style="7" customWidth="1"/>
    <col min="15" max="15" width="15.7109375" style="290" customWidth="1"/>
    <col min="16" max="16" width="20" style="290" customWidth="1"/>
    <col min="17" max="16384" width="9.140625" style="290"/>
  </cols>
  <sheetData>
    <row r="1" spans="1:16" s="7" customFormat="1" ht="5.25" customHeight="1" x14ac:dyDescent="0.25">
      <c r="A1" s="8"/>
      <c r="B1" s="9"/>
      <c r="C1" s="9"/>
      <c r="E1" s="8"/>
      <c r="H1" s="8"/>
    </row>
    <row r="2" spans="1:16" ht="18.75" x14ac:dyDescent="0.3">
      <c r="B2" s="44" t="s">
        <v>201</v>
      </c>
      <c r="C2" s="44"/>
      <c r="E2" s="290"/>
      <c r="I2" s="411" t="s">
        <v>234</v>
      </c>
      <c r="J2" s="411"/>
      <c r="K2" s="411"/>
      <c r="L2" s="411"/>
      <c r="M2" s="411"/>
      <c r="N2" s="411"/>
      <c r="O2" s="411"/>
      <c r="P2" s="411"/>
    </row>
    <row r="3" spans="1:16" ht="44.45" customHeight="1" x14ac:dyDescent="0.25">
      <c r="B3" s="281" t="s">
        <v>82</v>
      </c>
      <c r="C3" s="228"/>
      <c r="D3" s="288"/>
      <c r="E3" s="288"/>
      <c r="F3" s="288"/>
      <c r="G3" s="288"/>
      <c r="H3" s="270"/>
      <c r="I3" s="283" t="s">
        <v>214</v>
      </c>
      <c r="J3" s="324" t="s">
        <v>248</v>
      </c>
      <c r="K3" s="286"/>
      <c r="L3" s="283" t="s">
        <v>213</v>
      </c>
      <c r="M3" s="324" t="s">
        <v>264</v>
      </c>
      <c r="N3" s="284"/>
      <c r="O3" s="282" t="s">
        <v>203</v>
      </c>
      <c r="P3" s="325" t="s">
        <v>265</v>
      </c>
    </row>
    <row r="4" spans="1:16" ht="18.75" x14ac:dyDescent="0.25">
      <c r="B4" s="280" t="s">
        <v>82</v>
      </c>
      <c r="C4" s="23"/>
      <c r="D4" s="412" t="s">
        <v>274</v>
      </c>
      <c r="E4" s="412"/>
      <c r="F4" s="412"/>
      <c r="G4" s="412"/>
      <c r="H4" s="271"/>
      <c r="I4" s="363" t="s">
        <v>82</v>
      </c>
      <c r="J4" s="363" t="s">
        <v>82</v>
      </c>
      <c r="K4" s="285"/>
      <c r="L4" s="363" t="s">
        <v>82</v>
      </c>
      <c r="M4" s="363" t="s">
        <v>82</v>
      </c>
      <c r="N4" s="285"/>
      <c r="O4" s="380" t="s">
        <v>261</v>
      </c>
      <c r="P4" s="379" t="s">
        <v>261</v>
      </c>
    </row>
    <row r="5" spans="1:16" ht="5.25" customHeight="1" x14ac:dyDescent="0.25">
      <c r="A5" s="290"/>
      <c r="B5" s="10"/>
      <c r="C5" s="10"/>
      <c r="D5" s="43"/>
      <c r="E5" s="8"/>
      <c r="F5" s="7"/>
      <c r="G5" s="7"/>
      <c r="H5" s="7"/>
    </row>
    <row r="6" spans="1:16" x14ac:dyDescent="0.25">
      <c r="A6" s="290"/>
      <c r="B6" s="10"/>
      <c r="C6" s="10"/>
      <c r="D6" s="43"/>
      <c r="E6" s="8"/>
      <c r="F6" s="7"/>
      <c r="H6" s="290"/>
      <c r="L6" s="397" t="s">
        <v>273</v>
      </c>
      <c r="M6" s="397" t="s">
        <v>273</v>
      </c>
      <c r="O6" s="6"/>
    </row>
    <row r="7" spans="1:16" ht="24" customHeight="1" x14ac:dyDescent="0.25">
      <c r="A7" s="290"/>
      <c r="B7" s="232" t="s">
        <v>246</v>
      </c>
      <c r="C7" s="293"/>
      <c r="D7" s="293"/>
      <c r="E7" s="293"/>
      <c r="F7" s="293"/>
      <c r="G7" s="410"/>
      <c r="H7" s="410"/>
    </row>
    <row r="8" spans="1:16" ht="5.25" customHeight="1" x14ac:dyDescent="0.25">
      <c r="A8" s="290"/>
      <c r="B8" s="10"/>
      <c r="C8" s="10"/>
      <c r="D8" s="43"/>
      <c r="E8" s="8"/>
      <c r="F8" s="7"/>
      <c r="G8" s="234"/>
      <c r="H8" s="234"/>
    </row>
    <row r="9" spans="1:16" s="16" customFormat="1" ht="33" customHeight="1" x14ac:dyDescent="0.25">
      <c r="B9" s="251"/>
      <c r="C9" s="292"/>
      <c r="D9" s="407" t="s">
        <v>38</v>
      </c>
      <c r="E9" s="408"/>
      <c r="F9" s="253"/>
      <c r="G9" s="409" t="s">
        <v>180</v>
      </c>
      <c r="H9" s="409"/>
      <c r="K9" s="287"/>
      <c r="N9" s="287"/>
    </row>
    <row r="10" spans="1:16" ht="5.25" customHeight="1" x14ac:dyDescent="0.25">
      <c r="B10" s="42"/>
      <c r="C10" s="10"/>
      <c r="D10" s="10"/>
      <c r="E10" s="11"/>
      <c r="G10" s="237"/>
      <c r="H10" s="237"/>
    </row>
    <row r="11" spans="1:16" x14ac:dyDescent="0.25">
      <c r="A11" s="290"/>
      <c r="B11" s="47" t="s">
        <v>195</v>
      </c>
      <c r="C11" s="224"/>
      <c r="D11" s="358"/>
      <c r="E11" s="41"/>
      <c r="G11" s="361"/>
      <c r="H11" s="241"/>
    </row>
    <row r="12" spans="1:16" x14ac:dyDescent="0.25">
      <c r="A12" s="290"/>
      <c r="B12" s="250" t="s">
        <v>247</v>
      </c>
      <c r="C12" s="224"/>
      <c r="D12" s="384"/>
      <c r="E12" s="41"/>
      <c r="G12" s="387"/>
      <c r="H12" s="241"/>
      <c r="I12" s="295"/>
    </row>
    <row r="13" spans="1:16" x14ac:dyDescent="0.25">
      <c r="A13" s="290"/>
      <c r="B13" s="250"/>
      <c r="C13" s="224"/>
      <c r="D13" s="385"/>
      <c r="E13" s="41"/>
      <c r="G13" s="381"/>
      <c r="H13" s="241"/>
    </row>
    <row r="14" spans="1:16" x14ac:dyDescent="0.25">
      <c r="A14" s="290"/>
      <c r="B14" s="47" t="s">
        <v>196</v>
      </c>
      <c r="C14" s="224"/>
      <c r="D14" s="386"/>
      <c r="E14" s="41"/>
      <c r="G14" s="388"/>
      <c r="H14" s="241"/>
    </row>
    <row r="15" spans="1:16" x14ac:dyDescent="0.25">
      <c r="A15" s="290"/>
      <c r="B15" s="47" t="s">
        <v>187</v>
      </c>
      <c r="C15" s="224"/>
      <c r="D15" s="358"/>
      <c r="E15" s="41"/>
      <c r="G15" s="361">
        <f>G11*G14</f>
        <v>0</v>
      </c>
      <c r="H15" s="241"/>
    </row>
    <row r="16" spans="1:16" ht="5.25" customHeight="1" x14ac:dyDescent="0.25">
      <c r="A16" s="290"/>
      <c r="B16" s="47"/>
      <c r="C16" s="224"/>
      <c r="D16" s="262"/>
      <c r="E16" s="41"/>
      <c r="G16" s="263"/>
      <c r="H16" s="241"/>
    </row>
    <row r="17" spans="1:9" x14ac:dyDescent="0.25">
      <c r="A17" s="290"/>
      <c r="B17" s="246" t="s">
        <v>123</v>
      </c>
      <c r="C17" s="224"/>
      <c r="D17" s="360"/>
      <c r="E17" s="41"/>
      <c r="G17" s="362"/>
      <c r="H17" s="241"/>
    </row>
    <row r="18" spans="1:9" x14ac:dyDescent="0.25">
      <c r="A18" s="290"/>
      <c r="B18" s="256" t="s">
        <v>183</v>
      </c>
      <c r="C18" s="257"/>
      <c r="D18" s="255" t="e">
        <f>D17/D22</f>
        <v>#DIV/0!</v>
      </c>
      <c r="E18" s="41"/>
      <c r="G18" s="258" t="e">
        <f>G17/G22</f>
        <v>#DIV/0!</v>
      </c>
      <c r="H18" s="241"/>
    </row>
    <row r="19" spans="1:9" x14ac:dyDescent="0.25">
      <c r="A19" s="290"/>
      <c r="B19" s="235" t="s">
        <v>124</v>
      </c>
      <c r="C19" s="224"/>
      <c r="D19" s="360"/>
      <c r="E19" s="41"/>
      <c r="G19" s="362"/>
      <c r="H19" s="241"/>
    </row>
    <row r="20" spans="1:9" x14ac:dyDescent="0.25">
      <c r="A20" s="290"/>
      <c r="B20" s="256" t="s">
        <v>184</v>
      </c>
      <c r="C20" s="257"/>
      <c r="D20" s="255" t="e">
        <f>D19/D22</f>
        <v>#DIV/0!</v>
      </c>
      <c r="E20" s="41"/>
      <c r="G20" s="258" t="e">
        <f>G19/G22</f>
        <v>#DIV/0!</v>
      </c>
      <c r="H20" s="241"/>
    </row>
    <row r="21" spans="1:9" ht="5.25" customHeight="1" x14ac:dyDescent="0.25">
      <c r="A21" s="290"/>
      <c r="B21" s="47"/>
      <c r="C21" s="224"/>
      <c r="D21" s="223"/>
      <c r="E21" s="41"/>
      <c r="G21" s="266"/>
      <c r="H21" s="241"/>
    </row>
    <row r="22" spans="1:9" x14ac:dyDescent="0.25">
      <c r="A22" s="290"/>
      <c r="B22" s="235" t="s">
        <v>185</v>
      </c>
      <c r="C22" s="224"/>
      <c r="D22" s="294">
        <f>D17+D19</f>
        <v>0</v>
      </c>
      <c r="E22" s="41"/>
      <c r="G22" s="267">
        <f>G17+G19</f>
        <v>0</v>
      </c>
      <c r="H22" s="241"/>
    </row>
    <row r="23" spans="1:9" ht="5.25" customHeight="1" thickBot="1" x14ac:dyDescent="0.3">
      <c r="A23" s="290"/>
      <c r="B23" s="47"/>
      <c r="C23" s="224"/>
      <c r="D23" s="261"/>
      <c r="E23" s="41"/>
      <c r="G23" s="264"/>
      <c r="H23" s="241"/>
    </row>
    <row r="24" spans="1:9" ht="15.75" thickBot="1" x14ac:dyDescent="0.3">
      <c r="A24" s="290"/>
      <c r="B24" s="357" t="s">
        <v>194</v>
      </c>
      <c r="C24" s="225"/>
      <c r="D24" s="364" t="e">
        <f>+D15/D22</f>
        <v>#DIV/0!</v>
      </c>
      <c r="E24" s="41"/>
      <c r="G24" s="365" t="e">
        <f>+G11/G22</f>
        <v>#DIV/0!</v>
      </c>
      <c r="H24" s="241"/>
    </row>
    <row r="25" spans="1:9" ht="5.25" customHeight="1" x14ac:dyDescent="0.25">
      <c r="A25" s="290"/>
      <c r="B25" s="47"/>
      <c r="C25" s="224"/>
      <c r="D25" s="261"/>
      <c r="E25" s="41"/>
      <c r="G25" s="264"/>
      <c r="H25" s="241"/>
    </row>
    <row r="26" spans="1:9" ht="30" customHeight="1" x14ac:dyDescent="0.25">
      <c r="A26" s="290"/>
      <c r="B26" s="254" t="s">
        <v>188</v>
      </c>
      <c r="C26" s="227"/>
      <c r="D26" s="382">
        <f>INDEX(Table9[],MATCH(B4,Table9[zones de base],0),6)</f>
        <v>0</v>
      </c>
      <c r="E26" s="49" t="e">
        <f>D26/D22</f>
        <v>#DIV/0!</v>
      </c>
      <c r="G26" s="383">
        <f>D26</f>
        <v>0</v>
      </c>
      <c r="H26" s="243"/>
      <c r="I26" s="295"/>
    </row>
    <row r="27" spans="1:9" x14ac:dyDescent="0.25">
      <c r="A27" s="290"/>
      <c r="B27" s="15"/>
      <c r="C27" s="15"/>
      <c r="D27" s="25"/>
      <c r="E27" s="14"/>
      <c r="G27" s="25"/>
      <c r="H27" s="14"/>
    </row>
  </sheetData>
  <sheetProtection algorithmName="SHA-512" hashValue="rr1HBaXKooH+vZ9Nuzj4Iei0ezlH/QhuScTbiFS7nZdHdYGN+xL21aKpB1kPr/gH4+KEKKnbQbhzNE/4sEU4Yw==" saltValue="2LFuTOXW3Fkd21r/gb1J/Q==" spinCount="100000" sheet="1" objects="1" scenarios="1" selectLockedCells="1"/>
  <mergeCells count="5">
    <mergeCell ref="D9:E9"/>
    <mergeCell ref="G9:H9"/>
    <mergeCell ref="G7:H7"/>
    <mergeCell ref="I2:P2"/>
    <mergeCell ref="D4:G4"/>
  </mergeCells>
  <pageMargins left="0.7" right="0.7" top="0.75" bottom="0.75" header="0.3" footer="0.3"/>
  <pageSetup scale="67" fitToHeight="0" orientation="landscape" horizontalDpi="1200" verticalDpi="1200" r:id="rId1"/>
  <legacy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annick!$A$18:$A$28</xm:f>
          </x14:formula1>
          <xm:sqref>B4:B5</xm:sqref>
        </x14:dataValidation>
        <x14:dataValidation type="list" allowBlank="1" showInputMessage="1" showErrorMessage="1">
          <x14:formula1>
            <xm:f>annick!$B$18:$B$23</xm:f>
          </x14:formula1>
          <xm:sqref>B3</xm:sqref>
        </x14:dataValidation>
        <x14:dataValidation type="list" allowBlank="1" showInputMessage="1" showErrorMessage="1">
          <x14:formula1>
            <xm:f>annick!$B$34:$B$37</xm:f>
          </x14:formula1>
          <xm:sqref>K4</xm:sqref>
        </x14:dataValidation>
        <x14:dataValidation type="list" allowBlank="1" showInputMessage="1" showErrorMessage="1">
          <x14:formula1>
            <xm:f>annick!$C$34:$C$42</xm:f>
          </x14:formula1>
          <xm:sqref>L4:N4</xm:sqref>
        </x14:dataValidation>
        <x14:dataValidation type="list" allowBlank="1" showInputMessage="1" showErrorMessage="1">
          <x14:formula1>
            <xm:f>annick!$B$34:$B$42</xm:f>
          </x14:formula1>
          <xm:sqref>I4:J4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L45"/>
  <sheetViews>
    <sheetView showGridLines="0" tabSelected="1" topLeftCell="A22" zoomScale="140" zoomScaleNormal="140" workbookViewId="0">
      <selection activeCell="G32" sqref="G32"/>
    </sheetView>
  </sheetViews>
  <sheetFormatPr defaultColWidth="9.140625" defaultRowHeight="15" x14ac:dyDescent="0.25"/>
  <cols>
    <col min="1" max="1" width="3.5703125" style="6" customWidth="1"/>
    <col min="2" max="2" width="58.7109375" style="5" customWidth="1"/>
    <col min="3" max="3" width="0.85546875" style="19" customWidth="1"/>
    <col min="4" max="4" width="12.7109375" style="5" customWidth="1"/>
    <col min="5" max="5" width="0.85546875" style="6" customWidth="1"/>
    <col min="6" max="6" width="0.85546875" style="5" customWidth="1"/>
    <col min="7" max="7" width="12.7109375" style="5" customWidth="1"/>
    <col min="8" max="8" width="0.7109375" style="6" customWidth="1"/>
    <col min="9" max="9" width="6.42578125" style="5" customWidth="1"/>
    <col min="10" max="10" width="6.28515625" style="6" customWidth="1"/>
    <col min="11" max="16384" width="9.140625" style="5"/>
  </cols>
  <sheetData>
    <row r="1" spans="1:10" s="7" customFormat="1" ht="5.25" customHeight="1" x14ac:dyDescent="0.25">
      <c r="A1" s="8"/>
      <c r="B1" s="9"/>
      <c r="C1" s="9"/>
      <c r="E1" s="8"/>
      <c r="H1" s="8"/>
      <c r="J1" s="8"/>
    </row>
    <row r="2" spans="1:10" ht="18.75" x14ac:dyDescent="0.3">
      <c r="B2" s="44" t="s">
        <v>116</v>
      </c>
      <c r="C2" s="44"/>
      <c r="E2" s="5"/>
    </row>
    <row r="3" spans="1:10" x14ac:dyDescent="0.25">
      <c r="B3" s="281" t="s">
        <v>117</v>
      </c>
      <c r="C3" s="228"/>
      <c r="E3" s="5"/>
    </row>
    <row r="4" spans="1:10" ht="18.75" x14ac:dyDescent="0.25">
      <c r="B4" s="398" t="s">
        <v>82</v>
      </c>
      <c r="C4" s="23"/>
      <c r="E4" s="5"/>
    </row>
    <row r="5" spans="1:10" s="19" customFormat="1" ht="5.25" customHeight="1" x14ac:dyDescent="0.25">
      <c r="B5" s="10"/>
      <c r="C5" s="10"/>
      <c r="D5" s="43"/>
      <c r="E5" s="8"/>
      <c r="F5" s="7"/>
      <c r="G5" s="7"/>
      <c r="H5" s="7"/>
    </row>
    <row r="6" spans="1:10" ht="24" customHeight="1" x14ac:dyDescent="0.25">
      <c r="B6" s="230" t="s">
        <v>182</v>
      </c>
      <c r="C6" s="229"/>
      <c r="D6" s="229"/>
      <c r="E6" s="229"/>
      <c r="F6" s="229"/>
      <c r="G6" s="229"/>
      <c r="H6" s="229"/>
    </row>
    <row r="7" spans="1:10" s="19" customFormat="1" ht="5.25" customHeight="1" x14ac:dyDescent="0.25">
      <c r="B7" s="10"/>
      <c r="C7" s="10"/>
      <c r="D7" s="43"/>
      <c r="E7" s="8"/>
      <c r="F7" s="7"/>
      <c r="G7" s="233"/>
      <c r="H7" s="233"/>
    </row>
    <row r="8" spans="1:10" s="16" customFormat="1" ht="33" customHeight="1" x14ac:dyDescent="0.25">
      <c r="B8" s="251"/>
      <c r="C8" s="252"/>
      <c r="D8" s="407" t="s">
        <v>38</v>
      </c>
      <c r="E8" s="408"/>
      <c r="G8" s="413" t="s">
        <v>179</v>
      </c>
      <c r="H8" s="413"/>
    </row>
    <row r="9" spans="1:10" ht="5.25" customHeight="1" x14ac:dyDescent="0.25">
      <c r="A9" s="5"/>
      <c r="B9" s="45"/>
      <c r="C9" s="43"/>
      <c r="D9" s="43"/>
      <c r="E9" s="46"/>
      <c r="F9" s="7"/>
      <c r="G9" s="236"/>
      <c r="H9" s="237"/>
      <c r="J9" s="5"/>
    </row>
    <row r="10" spans="1:10" x14ac:dyDescent="0.25">
      <c r="A10" s="5"/>
      <c r="B10" s="47" t="s">
        <v>181</v>
      </c>
      <c r="C10" s="224"/>
      <c r="D10" s="370"/>
      <c r="E10" s="11"/>
      <c r="G10" s="371"/>
      <c r="H10" s="240"/>
      <c r="J10" s="5"/>
    </row>
    <row r="11" spans="1:10" x14ac:dyDescent="0.25">
      <c r="A11" s="5"/>
      <c r="B11" s="244" t="s">
        <v>25</v>
      </c>
      <c r="C11" s="224"/>
      <c r="D11" s="370"/>
      <c r="E11" s="41"/>
      <c r="G11" s="371"/>
      <c r="H11" s="241"/>
      <c r="J11" s="5"/>
    </row>
    <row r="12" spans="1:10" x14ac:dyDescent="0.25">
      <c r="A12" s="5"/>
      <c r="B12" s="244" t="s">
        <v>24</v>
      </c>
      <c r="C12" s="225"/>
      <c r="D12" s="370"/>
      <c r="E12" s="41"/>
      <c r="G12" s="371"/>
      <c r="H12" s="241"/>
      <c r="J12" s="5"/>
    </row>
    <row r="13" spans="1:10" s="19" customFormat="1" ht="5.25" customHeight="1" x14ac:dyDescent="0.25">
      <c r="B13" s="245"/>
      <c r="C13" s="225"/>
      <c r="D13" s="48"/>
      <c r="E13" s="41"/>
      <c r="G13" s="247"/>
      <c r="H13" s="241"/>
    </row>
    <row r="14" spans="1:10" x14ac:dyDescent="0.25">
      <c r="A14" s="5"/>
      <c r="B14" s="47" t="s">
        <v>27</v>
      </c>
      <c r="C14" s="225"/>
      <c r="D14" s="265" t="e">
        <f>D11/D12</f>
        <v>#DIV/0!</v>
      </c>
      <c r="E14" s="41"/>
      <c r="G14" s="239" t="e">
        <f>G11/G12</f>
        <v>#DIV/0!</v>
      </c>
      <c r="H14" s="241"/>
      <c r="J14" s="5"/>
    </row>
    <row r="15" spans="1:10" x14ac:dyDescent="0.25">
      <c r="A15" s="5"/>
      <c r="B15" s="47" t="s">
        <v>189</v>
      </c>
      <c r="C15" s="225"/>
      <c r="D15" s="259">
        <f>10000*D10*D12</f>
        <v>0</v>
      </c>
      <c r="E15" s="41"/>
      <c r="G15" s="260">
        <f>10000*G10*G12</f>
        <v>0</v>
      </c>
      <c r="H15" s="241"/>
      <c r="J15" s="5"/>
    </row>
    <row r="16" spans="1:10" s="19" customFormat="1" ht="4.5" customHeight="1" x14ac:dyDescent="0.25">
      <c r="B16" s="47"/>
      <c r="C16" s="225"/>
      <c r="D16" s="25"/>
      <c r="E16" s="41"/>
      <c r="G16" s="238"/>
      <c r="H16" s="241"/>
    </row>
    <row r="17" spans="1:10" x14ac:dyDescent="0.25">
      <c r="A17" s="5"/>
      <c r="B17" s="250" t="s">
        <v>28</v>
      </c>
      <c r="C17" s="225"/>
      <c r="D17" s="359"/>
      <c r="E17" s="11"/>
      <c r="G17" s="372"/>
      <c r="H17" s="241"/>
      <c r="J17" s="5"/>
    </row>
    <row r="18" spans="1:10" s="19" customFormat="1" ht="4.5" customHeight="1" x14ac:dyDescent="0.25">
      <c r="B18" s="47"/>
      <c r="C18" s="225"/>
      <c r="D18" s="25"/>
      <c r="E18" s="41"/>
      <c r="G18" s="238"/>
      <c r="H18" s="241"/>
    </row>
    <row r="19" spans="1:10" x14ac:dyDescent="0.25">
      <c r="A19" s="5"/>
      <c r="B19" s="47" t="s">
        <v>190</v>
      </c>
      <c r="C19" s="225"/>
      <c r="D19" s="259">
        <f>+D15*D17</f>
        <v>0</v>
      </c>
      <c r="E19" s="41"/>
      <c r="G19" s="260">
        <f>+G15*G17</f>
        <v>0</v>
      </c>
      <c r="H19" s="241"/>
      <c r="J19" s="5"/>
    </row>
    <row r="20" spans="1:10" s="19" customFormat="1" ht="4.5" customHeight="1" x14ac:dyDescent="0.25">
      <c r="B20" s="47"/>
      <c r="C20" s="225"/>
      <c r="D20" s="25"/>
      <c r="E20" s="41"/>
      <c r="G20" s="238"/>
      <c r="H20" s="241"/>
    </row>
    <row r="21" spans="1:10" x14ac:dyDescent="0.25">
      <c r="A21" s="5"/>
      <c r="B21" s="235" t="s">
        <v>191</v>
      </c>
      <c r="C21" s="224"/>
      <c r="D21" s="248">
        <f>+ROUNDDOWN(D10*D11,0)</f>
        <v>0</v>
      </c>
      <c r="E21" s="41"/>
      <c r="G21" s="249">
        <f>+ROUNDDOWN(G10*G11,0)</f>
        <v>0</v>
      </c>
      <c r="H21" s="241"/>
      <c r="J21" s="5"/>
    </row>
    <row r="22" spans="1:10" s="290" customFormat="1" ht="5.25" customHeight="1" thickBot="1" x14ac:dyDescent="0.3">
      <c r="B22" s="245"/>
      <c r="C22" s="225"/>
      <c r="D22" s="48"/>
      <c r="E22" s="41"/>
      <c r="G22" s="247"/>
      <c r="H22" s="241"/>
    </row>
    <row r="23" spans="1:10" ht="15.75" thickBot="1" x14ac:dyDescent="0.3">
      <c r="A23" s="5"/>
      <c r="B23" s="357" t="s">
        <v>192</v>
      </c>
      <c r="C23" s="225"/>
      <c r="D23" s="367" t="e">
        <f>+D19/D21</f>
        <v>#DIV/0!</v>
      </c>
      <c r="E23" s="41"/>
      <c r="G23" s="366" t="e">
        <f>+G19/G21</f>
        <v>#DIV/0!</v>
      </c>
      <c r="H23" s="241"/>
      <c r="J23" s="5"/>
    </row>
    <row r="24" spans="1:10" s="290" customFormat="1" ht="5.25" customHeight="1" x14ac:dyDescent="0.25">
      <c r="B24" s="245"/>
      <c r="C24" s="225"/>
      <c r="D24" s="48"/>
      <c r="E24" s="41"/>
      <c r="G24" s="247"/>
      <c r="H24" s="241"/>
    </row>
    <row r="25" spans="1:10" ht="32.25" customHeight="1" x14ac:dyDescent="0.25">
      <c r="A25" s="5"/>
      <c r="B25" s="254" t="s">
        <v>193</v>
      </c>
      <c r="C25" s="226"/>
      <c r="D25" s="390">
        <f>INDEX(Table9[],MATCH(B4,Table9[zones de base],0),6)</f>
        <v>0</v>
      </c>
      <c r="E25" s="13"/>
      <c r="G25" s="389">
        <f>D25</f>
        <v>0</v>
      </c>
      <c r="H25" s="242"/>
      <c r="I25" s="295"/>
      <c r="J25" s="5"/>
    </row>
    <row r="26" spans="1:10" x14ac:dyDescent="0.25">
      <c r="A26" s="5"/>
      <c r="B26" s="10"/>
      <c r="C26" s="10"/>
      <c r="D26" s="43"/>
      <c r="E26" s="8"/>
      <c r="F26" s="7"/>
      <c r="H26" s="5"/>
      <c r="J26" s="5"/>
    </row>
    <row r="27" spans="1:10" ht="24" customHeight="1" x14ac:dyDescent="0.25">
      <c r="A27" s="5"/>
      <c r="B27" s="232" t="s">
        <v>229</v>
      </c>
      <c r="C27" s="231"/>
      <c r="D27" s="231"/>
      <c r="E27" s="231"/>
      <c r="F27" s="231"/>
      <c r="G27" s="231"/>
      <c r="H27" s="231"/>
      <c r="J27" s="5"/>
    </row>
    <row r="28" spans="1:10" s="19" customFormat="1" ht="5.25" customHeight="1" x14ac:dyDescent="0.25">
      <c r="B28" s="10"/>
      <c r="C28" s="10"/>
      <c r="D28" s="43"/>
      <c r="E28" s="8"/>
      <c r="F28" s="7"/>
      <c r="G28" s="234"/>
      <c r="H28" s="234"/>
    </row>
    <row r="29" spans="1:10" s="16" customFormat="1" ht="33" customHeight="1" x14ac:dyDescent="0.25">
      <c r="B29" s="251"/>
      <c r="C29" s="252"/>
      <c r="D29" s="407" t="s">
        <v>38</v>
      </c>
      <c r="E29" s="408"/>
      <c r="F29" s="253"/>
      <c r="G29" s="409" t="s">
        <v>180</v>
      </c>
      <c r="H29" s="409"/>
    </row>
    <row r="30" spans="1:10" ht="5.25" customHeight="1" x14ac:dyDescent="0.25">
      <c r="B30" s="42"/>
      <c r="C30" s="10"/>
      <c r="D30" s="10"/>
      <c r="E30" s="11"/>
      <c r="G30" s="237"/>
      <c r="H30" s="237"/>
      <c r="I30" s="6"/>
    </row>
    <row r="31" spans="1:10" x14ac:dyDescent="0.25">
      <c r="A31" s="5"/>
      <c r="B31" s="47" t="s">
        <v>195</v>
      </c>
      <c r="C31" s="224"/>
      <c r="D31" s="296">
        <f>D19</f>
        <v>0</v>
      </c>
      <c r="E31" s="41"/>
      <c r="F31" s="290"/>
      <c r="G31" s="373">
        <f>G19</f>
        <v>0</v>
      </c>
      <c r="H31" s="241"/>
      <c r="I31" s="10"/>
      <c r="J31" s="5"/>
    </row>
    <row r="32" spans="1:10" x14ac:dyDescent="0.25">
      <c r="A32" s="5"/>
      <c r="B32" s="47" t="s">
        <v>196</v>
      </c>
      <c r="C32" s="224"/>
      <c r="D32" s="395"/>
      <c r="E32" s="392"/>
      <c r="F32" s="393"/>
      <c r="G32" s="372"/>
      <c r="H32" s="394"/>
      <c r="I32" s="10"/>
      <c r="J32" s="5"/>
    </row>
    <row r="33" spans="1:12" s="19" customFormat="1" x14ac:dyDescent="0.25">
      <c r="B33" s="47" t="s">
        <v>187</v>
      </c>
      <c r="C33" s="224"/>
      <c r="D33" s="296">
        <f>D32*D31</f>
        <v>0</v>
      </c>
      <c r="E33" s="41"/>
      <c r="G33" s="373">
        <f>G32*G31</f>
        <v>0</v>
      </c>
      <c r="H33" s="241"/>
      <c r="I33" s="10"/>
    </row>
    <row r="34" spans="1:12" s="19" customFormat="1" ht="5.25" customHeight="1" x14ac:dyDescent="0.25">
      <c r="B34" s="47"/>
      <c r="C34" s="224"/>
      <c r="D34" s="262"/>
      <c r="E34" s="41"/>
      <c r="G34" s="263"/>
      <c r="H34" s="241"/>
      <c r="I34" s="10"/>
    </row>
    <row r="35" spans="1:12" s="19" customFormat="1" x14ac:dyDescent="0.25">
      <c r="B35" s="246" t="s">
        <v>123</v>
      </c>
      <c r="C35" s="224"/>
      <c r="D35" s="360"/>
      <c r="E35" s="41"/>
      <c r="G35" s="362"/>
      <c r="H35" s="241"/>
      <c r="I35" s="10"/>
    </row>
    <row r="36" spans="1:12" s="19" customFormat="1" x14ac:dyDescent="0.25">
      <c r="B36" s="256" t="s">
        <v>183</v>
      </c>
      <c r="C36" s="257"/>
      <c r="D36" s="255" t="e">
        <f>D35/D40</f>
        <v>#DIV/0!</v>
      </c>
      <c r="E36" s="41"/>
      <c r="G36" s="258" t="e">
        <f>G35/G40</f>
        <v>#DIV/0!</v>
      </c>
      <c r="H36" s="241"/>
      <c r="I36" s="10"/>
      <c r="L36" s="396"/>
    </row>
    <row r="37" spans="1:12" s="19" customFormat="1" x14ac:dyDescent="0.25">
      <c r="B37" s="235" t="s">
        <v>124</v>
      </c>
      <c r="C37" s="224"/>
      <c r="D37" s="360"/>
      <c r="E37" s="41"/>
      <c r="G37" s="362"/>
      <c r="H37" s="241"/>
      <c r="I37" s="10"/>
    </row>
    <row r="38" spans="1:12" s="19" customFormat="1" x14ac:dyDescent="0.25">
      <c r="B38" s="256" t="s">
        <v>184</v>
      </c>
      <c r="C38" s="257"/>
      <c r="D38" s="255" t="e">
        <f>D37/D40</f>
        <v>#DIV/0!</v>
      </c>
      <c r="E38" s="41"/>
      <c r="G38" s="258" t="e">
        <f>G37/G40</f>
        <v>#DIV/0!</v>
      </c>
      <c r="H38" s="241"/>
      <c r="I38" s="10"/>
    </row>
    <row r="39" spans="1:12" s="19" customFormat="1" ht="5.25" customHeight="1" x14ac:dyDescent="0.25">
      <c r="B39" s="47"/>
      <c r="C39" s="224"/>
      <c r="D39" s="223"/>
      <c r="E39" s="41"/>
      <c r="G39" s="266"/>
      <c r="H39" s="241"/>
      <c r="I39" s="10"/>
    </row>
    <row r="40" spans="1:12" x14ac:dyDescent="0.25">
      <c r="A40" s="5"/>
      <c r="B40" s="235" t="s">
        <v>185</v>
      </c>
      <c r="C40" s="224"/>
      <c r="D40" s="248">
        <f>D35+D37</f>
        <v>0</v>
      </c>
      <c r="E40" s="41"/>
      <c r="G40" s="267">
        <f>G35+G37</f>
        <v>0</v>
      </c>
      <c r="H40" s="241"/>
      <c r="I40" s="10"/>
      <c r="J40" s="5"/>
    </row>
    <row r="41" spans="1:12" s="19" customFormat="1" ht="5.25" customHeight="1" thickBot="1" x14ac:dyDescent="0.3">
      <c r="B41" s="47"/>
      <c r="C41" s="224"/>
      <c r="D41" s="261"/>
      <c r="E41" s="41"/>
      <c r="G41" s="264"/>
      <c r="H41" s="241"/>
      <c r="I41" s="10"/>
    </row>
    <row r="42" spans="1:12" ht="15.75" thickBot="1" x14ac:dyDescent="0.3">
      <c r="A42" s="5"/>
      <c r="B42" s="357" t="s">
        <v>194</v>
      </c>
      <c r="C42" s="225"/>
      <c r="D42" s="367" t="e">
        <f>+D33/D40</f>
        <v>#DIV/0!</v>
      </c>
      <c r="E42" s="41"/>
      <c r="G42" s="368" t="e">
        <f>+G31/G40</f>
        <v>#DIV/0!</v>
      </c>
      <c r="H42" s="241"/>
      <c r="I42" s="10"/>
      <c r="J42" s="5"/>
    </row>
    <row r="43" spans="1:12" s="19" customFormat="1" ht="5.25" customHeight="1" x14ac:dyDescent="0.25">
      <c r="B43" s="47"/>
      <c r="C43" s="224"/>
      <c r="D43" s="261"/>
      <c r="E43" s="41"/>
      <c r="G43" s="264"/>
      <c r="H43" s="241"/>
      <c r="I43" s="10"/>
    </row>
    <row r="44" spans="1:12" ht="30" customHeight="1" x14ac:dyDescent="0.25">
      <c r="A44" s="5"/>
      <c r="B44" s="254" t="s">
        <v>188</v>
      </c>
      <c r="C44" s="227"/>
      <c r="D44" s="390">
        <f>INDEX(Table9[],MATCH(B4,Table9[zones de base],0),6)</f>
        <v>0</v>
      </c>
      <c r="E44" s="49" t="e">
        <f>D44/D40</f>
        <v>#DIV/0!</v>
      </c>
      <c r="G44" s="391">
        <f>D44</f>
        <v>0</v>
      </c>
      <c r="H44" s="243"/>
      <c r="J44" s="10"/>
      <c r="K44" s="369"/>
    </row>
    <row r="45" spans="1:12" x14ac:dyDescent="0.25">
      <c r="A45" s="5"/>
      <c r="B45" s="15"/>
      <c r="C45" s="15"/>
      <c r="D45" s="25"/>
      <c r="E45" s="14"/>
      <c r="G45" s="25"/>
      <c r="H45" s="14"/>
      <c r="J45" s="5"/>
    </row>
  </sheetData>
  <sheetProtection algorithmName="SHA-512" hashValue="vHRBMdcnKqaLvRHT7k83ZOUzaU+qIOEmajGS0Cua98J10M5tiLqPHdFCI9Y/KDL1U8Efb7NuYTh14KwKnCNbGQ==" saltValue="lWMBkGE9DQeAC0mPP7vyvg==" spinCount="100000" sheet="1" objects="1" scenarios="1" selectLockedCells="1"/>
  <mergeCells count="4">
    <mergeCell ref="D8:E8"/>
    <mergeCell ref="G8:H8"/>
    <mergeCell ref="D29:E29"/>
    <mergeCell ref="G29:H29"/>
  </mergeCells>
  <pageMargins left="0.7" right="0.7" top="0.75" bottom="0.75" header="0.3" footer="0.3"/>
  <pageSetup fitToHeight="0"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annick!$B$18:$B$23</xm:f>
          </x14:formula1>
          <xm:sqref>B3</xm:sqref>
        </x14:dataValidation>
        <x14:dataValidation type="list" allowBlank="1" showInputMessage="1" showErrorMessage="1">
          <x14:formula1>
            <xm:f>annick!$A$18:$A$28</xm:f>
          </x14:formula1>
          <xm:sqref>B4:B5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K96"/>
  <sheetViews>
    <sheetView zoomScale="110" zoomScaleNormal="110" zoomScalePageLayoutView="30" workbookViewId="0">
      <selection activeCell="AM9" sqref="AM9"/>
    </sheetView>
  </sheetViews>
  <sheetFormatPr defaultColWidth="11.42578125" defaultRowHeight="12.75" x14ac:dyDescent="0.2"/>
  <cols>
    <col min="1" max="1" width="1.42578125" style="50" customWidth="1"/>
    <col min="2" max="2" width="4.28515625" style="53" customWidth="1"/>
    <col min="3" max="3" width="1.28515625" style="53" customWidth="1"/>
    <col min="4" max="4" width="5.7109375" style="52" customWidth="1"/>
    <col min="5" max="5" width="1.42578125" style="50" customWidth="1"/>
    <col min="6" max="7" width="9.28515625" style="50" customWidth="1"/>
    <col min="8" max="8" width="4.28515625" style="51" customWidth="1"/>
    <col min="9" max="9" width="6.140625" style="52" bestFit="1" customWidth="1"/>
    <col min="10" max="10" width="1.42578125" style="50" customWidth="1"/>
    <col min="11" max="11" width="8.140625" style="50" customWidth="1"/>
    <col min="12" max="12" width="1.42578125" style="50" customWidth="1"/>
    <col min="13" max="13" width="8.140625" style="50" customWidth="1"/>
    <col min="14" max="14" width="0.85546875" style="50" customWidth="1"/>
    <col min="15" max="15" width="4.28515625" style="51" customWidth="1"/>
    <col min="16" max="16" width="5.7109375" style="52" customWidth="1"/>
    <col min="17" max="17" width="1.42578125" style="50" customWidth="1"/>
    <col min="18" max="18" width="8.140625" style="50" customWidth="1"/>
    <col min="19" max="19" width="1.42578125" style="50" customWidth="1"/>
    <col min="20" max="20" width="8.140625" style="50" customWidth="1"/>
    <col min="21" max="21" width="0.7109375" style="50" customWidth="1"/>
    <col min="22" max="22" width="4.28515625" style="51" customWidth="1"/>
    <col min="23" max="23" width="5.7109375" style="52" customWidth="1"/>
    <col min="24" max="24" width="1.42578125" style="50" customWidth="1"/>
    <col min="25" max="25" width="8.140625" style="50" customWidth="1"/>
    <col min="26" max="26" width="1.42578125" style="50" customWidth="1"/>
    <col min="27" max="27" width="8.140625" style="50" customWidth="1"/>
    <col min="28" max="28" width="0.7109375" style="50" customWidth="1"/>
    <col min="29" max="29" width="4.28515625" style="51" customWidth="1"/>
    <col min="30" max="30" width="5.7109375" style="52" customWidth="1"/>
    <col min="31" max="31" width="1.42578125" style="50" customWidth="1"/>
    <col min="32" max="32" width="8.140625" style="50" customWidth="1"/>
    <col min="33" max="33" width="1.42578125" style="50" customWidth="1"/>
    <col min="34" max="34" width="8.140625" style="50" customWidth="1"/>
    <col min="35" max="35" width="0.7109375" style="50" customWidth="1"/>
    <col min="36" max="36" width="4.28515625" style="51" customWidth="1"/>
    <col min="37" max="37" width="1.42578125" style="50" customWidth="1"/>
    <col min="38" max="16384" width="11.42578125" style="50"/>
  </cols>
  <sheetData>
    <row r="1" spans="1:37" ht="27" x14ac:dyDescent="0.35">
      <c r="A1" s="209" t="s">
        <v>161</v>
      </c>
      <c r="C1" s="54"/>
      <c r="D1" s="56"/>
      <c r="E1" s="55"/>
      <c r="F1" s="55"/>
      <c r="G1" s="55"/>
      <c r="H1" s="57"/>
      <c r="I1" s="56"/>
      <c r="J1" s="55"/>
      <c r="K1" s="55"/>
      <c r="L1" s="55"/>
    </row>
    <row r="2" spans="1:37" x14ac:dyDescent="0.2">
      <c r="A2" s="55"/>
      <c r="C2" s="54"/>
      <c r="D2" s="56"/>
      <c r="E2" s="55"/>
      <c r="F2" s="55"/>
      <c r="G2" s="55"/>
      <c r="H2" s="57"/>
      <c r="I2" s="56"/>
      <c r="J2" s="55"/>
      <c r="K2" s="55"/>
      <c r="L2" s="55"/>
    </row>
    <row r="3" spans="1:37" s="204" customFormat="1" ht="19.5" customHeight="1" x14ac:dyDescent="0.3">
      <c r="A3" s="159"/>
      <c r="B3" s="162" t="s">
        <v>160</v>
      </c>
      <c r="C3" s="162"/>
      <c r="D3" s="208"/>
      <c r="E3" s="207"/>
      <c r="F3" s="207"/>
      <c r="G3" s="207"/>
      <c r="H3" s="206"/>
      <c r="I3" s="191"/>
      <c r="J3" s="160"/>
      <c r="K3" s="160"/>
      <c r="L3" s="160"/>
      <c r="M3" s="160"/>
      <c r="N3" s="160"/>
      <c r="O3" s="205"/>
      <c r="P3" s="159"/>
      <c r="Q3" s="160"/>
      <c r="R3" s="160"/>
      <c r="S3" s="160"/>
      <c r="T3" s="160"/>
      <c r="U3" s="420"/>
      <c r="V3" s="421"/>
      <c r="W3" s="421"/>
      <c r="X3" s="421"/>
      <c r="Y3" s="421"/>
      <c r="Z3" s="421"/>
      <c r="AA3" s="421"/>
      <c r="AB3" s="421"/>
      <c r="AC3" s="421"/>
      <c r="AD3" s="421"/>
      <c r="AE3" s="421"/>
      <c r="AF3" s="421"/>
      <c r="AG3" s="421"/>
      <c r="AH3" s="421"/>
      <c r="AI3" s="160"/>
      <c r="AJ3" s="205"/>
    </row>
    <row r="4" spans="1:37" s="199" customFormat="1" ht="15" customHeight="1" x14ac:dyDescent="0.2">
      <c r="A4" s="56"/>
      <c r="C4" s="183"/>
      <c r="D4" s="203"/>
      <c r="E4" s="202"/>
      <c r="F4" s="202"/>
      <c r="G4" s="202"/>
      <c r="H4" s="201"/>
      <c r="I4" s="140"/>
      <c r="J4" s="172"/>
      <c r="K4" s="172"/>
      <c r="L4" s="172"/>
      <c r="M4" s="172"/>
      <c r="N4" s="172"/>
      <c r="O4" s="200"/>
      <c r="P4" s="56"/>
      <c r="Q4" s="172"/>
      <c r="R4" s="172"/>
      <c r="S4" s="172"/>
      <c r="T4" s="172"/>
      <c r="U4" s="172"/>
      <c r="V4" s="200"/>
      <c r="W4" s="56"/>
      <c r="X4" s="172"/>
      <c r="Y4" s="172"/>
      <c r="Z4" s="172"/>
      <c r="AA4" s="172"/>
      <c r="AB4" s="172"/>
      <c r="AC4" s="200"/>
      <c r="AD4" s="56"/>
      <c r="AE4" s="172"/>
      <c r="AF4" s="172"/>
      <c r="AG4" s="172"/>
      <c r="AH4" s="172"/>
      <c r="AI4" s="172"/>
      <c r="AJ4" s="200"/>
    </row>
    <row r="5" spans="1:37" ht="7.5" customHeight="1" x14ac:dyDescent="0.2">
      <c r="A5" s="198"/>
      <c r="B5" s="170"/>
      <c r="C5" s="170"/>
      <c r="D5" s="195"/>
      <c r="E5" s="197"/>
      <c r="F5" s="197"/>
      <c r="G5" s="197"/>
      <c r="H5" s="196"/>
      <c r="I5" s="195"/>
      <c r="J5" s="166"/>
      <c r="K5" s="166"/>
      <c r="L5" s="166"/>
      <c r="M5" s="166"/>
      <c r="N5" s="166"/>
      <c r="O5" s="165"/>
      <c r="P5" s="167"/>
      <c r="Q5" s="166"/>
      <c r="R5" s="166"/>
      <c r="S5" s="166"/>
      <c r="T5" s="166"/>
      <c r="U5" s="166"/>
      <c r="V5" s="165"/>
      <c r="W5" s="167"/>
      <c r="X5" s="166"/>
      <c r="Y5" s="166"/>
      <c r="Z5" s="166"/>
      <c r="AA5" s="166"/>
      <c r="AB5" s="166"/>
      <c r="AC5" s="165"/>
      <c r="AD5" s="167"/>
      <c r="AE5" s="166"/>
      <c r="AF5" s="166"/>
      <c r="AG5" s="166"/>
      <c r="AH5" s="166"/>
      <c r="AI5" s="166"/>
      <c r="AJ5" s="165"/>
      <c r="AK5" s="164"/>
    </row>
    <row r="6" spans="1:37" s="155" customFormat="1" ht="18" x14ac:dyDescent="0.25">
      <c r="A6" s="194"/>
      <c r="B6" s="162" t="s">
        <v>159</v>
      </c>
      <c r="C6" s="193"/>
      <c r="D6" s="191"/>
      <c r="E6" s="192"/>
      <c r="F6" s="192"/>
      <c r="G6" s="192"/>
      <c r="H6" s="157"/>
      <c r="I6" s="191"/>
      <c r="J6" s="158"/>
      <c r="K6" s="158"/>
      <c r="L6" s="158"/>
      <c r="M6" s="158"/>
      <c r="N6" s="158"/>
      <c r="O6" s="157"/>
      <c r="P6" s="159"/>
      <c r="Q6" s="158"/>
      <c r="R6" s="158"/>
      <c r="S6" s="158"/>
      <c r="T6" s="158"/>
      <c r="U6" s="158"/>
      <c r="V6" s="157"/>
      <c r="W6" s="159"/>
      <c r="X6" s="158"/>
      <c r="Y6" s="158"/>
      <c r="Z6" s="158"/>
      <c r="AA6" s="158"/>
      <c r="AB6" s="158"/>
      <c r="AC6" s="157"/>
      <c r="AD6" s="159"/>
      <c r="AE6" s="158"/>
      <c r="AF6" s="158"/>
      <c r="AG6" s="158"/>
      <c r="AH6" s="158"/>
      <c r="AI6" s="158"/>
      <c r="AJ6" s="157"/>
      <c r="AK6" s="156"/>
    </row>
    <row r="7" spans="1:37" x14ac:dyDescent="0.2">
      <c r="A7" s="105"/>
      <c r="B7" s="54"/>
      <c r="C7" s="54"/>
      <c r="D7" s="56"/>
      <c r="E7" s="55"/>
      <c r="F7" s="55"/>
      <c r="G7" s="55"/>
      <c r="H7" s="57"/>
      <c r="I7" s="56"/>
      <c r="J7" s="55"/>
      <c r="K7" s="55"/>
      <c r="L7" s="55"/>
      <c r="M7" s="55"/>
      <c r="N7" s="55"/>
      <c r="O7" s="57"/>
      <c r="P7" s="56"/>
      <c r="Q7" s="55"/>
      <c r="R7" s="55"/>
      <c r="S7" s="55"/>
      <c r="T7" s="55"/>
      <c r="U7" s="55"/>
      <c r="V7" s="57"/>
      <c r="W7" s="56"/>
      <c r="X7" s="55"/>
      <c r="Y7" s="55"/>
      <c r="Z7" s="55"/>
      <c r="AA7" s="55"/>
      <c r="AB7" s="55"/>
      <c r="AC7" s="57"/>
      <c r="AD7" s="56"/>
      <c r="AE7" s="55"/>
      <c r="AF7" s="55"/>
      <c r="AG7" s="55"/>
      <c r="AH7" s="55"/>
      <c r="AI7" s="55"/>
      <c r="AJ7" s="57"/>
      <c r="AK7" s="81"/>
    </row>
    <row r="8" spans="1:37" x14ac:dyDescent="0.2">
      <c r="A8" s="105"/>
      <c r="B8" s="54"/>
      <c r="C8" s="54"/>
      <c r="D8" s="56"/>
      <c r="E8" s="55"/>
      <c r="F8" s="55"/>
      <c r="G8" s="55"/>
      <c r="H8" s="57"/>
      <c r="I8" s="56"/>
      <c r="J8" s="55"/>
      <c r="K8" s="144" t="s">
        <v>140</v>
      </c>
      <c r="L8" s="144"/>
      <c r="M8" s="144" t="s">
        <v>139</v>
      </c>
      <c r="N8" s="144"/>
      <c r="O8" s="144"/>
      <c r="P8" s="145"/>
      <c r="Q8" s="144"/>
      <c r="R8" s="144" t="s">
        <v>140</v>
      </c>
      <c r="S8" s="144"/>
      <c r="T8" s="144" t="s">
        <v>139</v>
      </c>
      <c r="U8" s="144"/>
      <c r="V8" s="144"/>
      <c r="W8" s="145"/>
      <c r="X8" s="144"/>
      <c r="Y8" s="144" t="s">
        <v>140</v>
      </c>
      <c r="Z8" s="144"/>
      <c r="AA8" s="144" t="s">
        <v>139</v>
      </c>
      <c r="AB8" s="144"/>
      <c r="AC8" s="144"/>
      <c r="AD8" s="145"/>
      <c r="AE8" s="144"/>
      <c r="AF8" s="144"/>
      <c r="AG8" s="144" t="s">
        <v>139</v>
      </c>
      <c r="AJ8" s="57"/>
      <c r="AK8" s="81"/>
    </row>
    <row r="9" spans="1:37" x14ac:dyDescent="0.2">
      <c r="A9" s="105"/>
      <c r="B9" s="54"/>
      <c r="C9" s="54"/>
      <c r="D9" s="56"/>
      <c r="E9" s="55"/>
      <c r="F9" s="55"/>
      <c r="G9" s="55"/>
      <c r="H9" s="57"/>
      <c r="I9" s="56"/>
      <c r="J9" s="55"/>
      <c r="K9" s="144"/>
      <c r="L9" s="144"/>
      <c r="M9" s="144"/>
      <c r="N9" s="144"/>
      <c r="O9" s="144"/>
      <c r="P9" s="145"/>
      <c r="Q9" s="144"/>
      <c r="R9" s="144"/>
      <c r="S9" s="144"/>
      <c r="T9" s="144"/>
      <c r="U9" s="144"/>
      <c r="V9" s="144"/>
      <c r="W9" s="145"/>
      <c r="X9" s="144"/>
      <c r="Y9" s="144"/>
      <c r="Z9" s="144"/>
      <c r="AA9" s="144"/>
      <c r="AB9" s="144"/>
      <c r="AC9" s="144"/>
      <c r="AD9" s="145"/>
      <c r="AE9" s="144"/>
      <c r="AF9" s="144"/>
      <c r="AG9" s="144"/>
      <c r="AH9" s="144"/>
      <c r="AI9" s="144"/>
      <c r="AJ9" s="57"/>
      <c r="AK9" s="81"/>
    </row>
    <row r="10" spans="1:37" x14ac:dyDescent="0.2">
      <c r="A10" s="98"/>
      <c r="B10" s="54" t="s">
        <v>158</v>
      </c>
      <c r="C10" s="54"/>
      <c r="D10" s="56"/>
      <c r="E10" s="55"/>
      <c r="F10" s="55"/>
      <c r="G10" s="55"/>
      <c r="H10" s="57"/>
      <c r="I10" s="56" t="s">
        <v>157</v>
      </c>
      <c r="J10" s="154"/>
      <c r="K10" s="190"/>
      <c r="L10" s="189" t="s">
        <v>134</v>
      </c>
      <c r="M10" s="188"/>
      <c r="N10" s="55"/>
      <c r="O10" s="187"/>
      <c r="P10" s="56" t="s">
        <v>156</v>
      </c>
      <c r="Q10" s="56"/>
      <c r="R10" s="186"/>
      <c r="S10" s="107" t="s">
        <v>134</v>
      </c>
      <c r="T10" s="185"/>
      <c r="U10" s="94"/>
      <c r="V10" s="184"/>
      <c r="W10" s="92" t="s">
        <v>155</v>
      </c>
      <c r="X10" s="92"/>
      <c r="Y10" s="186"/>
      <c r="Z10" s="107" t="s">
        <v>134</v>
      </c>
      <c r="AA10" s="185"/>
      <c r="AB10" s="94"/>
      <c r="AC10" s="184"/>
      <c r="AD10" s="92" t="s">
        <v>154</v>
      </c>
      <c r="AE10" s="101"/>
      <c r="AF10" s="424"/>
      <c r="AG10" s="425"/>
      <c r="AH10" s="425"/>
      <c r="AI10" s="55"/>
      <c r="AJ10" s="152"/>
      <c r="AK10" s="81"/>
    </row>
    <row r="11" spans="1:37" ht="6" customHeight="1" x14ac:dyDescent="0.2">
      <c r="A11" s="98"/>
      <c r="B11" s="54"/>
      <c r="C11" s="54"/>
      <c r="D11" s="56"/>
      <c r="E11" s="55"/>
      <c r="F11" s="55"/>
      <c r="G11" s="55"/>
      <c r="H11" s="57"/>
      <c r="I11" s="56"/>
      <c r="J11" s="55"/>
      <c r="K11" s="55"/>
      <c r="L11" s="55"/>
      <c r="M11" s="55"/>
      <c r="N11" s="55"/>
      <c r="O11" s="57"/>
      <c r="P11" s="56"/>
      <c r="Q11" s="55"/>
      <c r="R11" s="55"/>
      <c r="S11" s="55"/>
      <c r="T11" s="55"/>
      <c r="U11" s="55"/>
      <c r="V11" s="57"/>
      <c r="W11" s="56"/>
      <c r="X11" s="55"/>
      <c r="Y11" s="55"/>
      <c r="Z11" s="55"/>
      <c r="AA11" s="55"/>
      <c r="AB11" s="55"/>
      <c r="AC11" s="57"/>
      <c r="AD11" s="56"/>
      <c r="AE11" s="55"/>
      <c r="AF11" s="55"/>
      <c r="AG11" s="55"/>
      <c r="AH11" s="55"/>
      <c r="AI11" s="55"/>
      <c r="AJ11" s="57"/>
      <c r="AK11" s="81"/>
    </row>
    <row r="12" spans="1:37" ht="6" customHeight="1" x14ac:dyDescent="0.2">
      <c r="A12" s="98"/>
      <c r="B12" s="54"/>
      <c r="C12" s="54"/>
      <c r="D12" s="56"/>
      <c r="E12" s="55"/>
      <c r="F12" s="55"/>
      <c r="G12" s="55"/>
      <c r="H12" s="57"/>
      <c r="I12" s="56"/>
      <c r="J12" s="55"/>
      <c r="K12" s="55"/>
      <c r="L12" s="55"/>
      <c r="M12" s="55"/>
      <c r="N12" s="55"/>
      <c r="O12" s="57"/>
      <c r="P12" s="56"/>
      <c r="Q12" s="55"/>
      <c r="R12" s="55"/>
      <c r="S12" s="55"/>
      <c r="T12" s="55"/>
      <c r="U12" s="55"/>
      <c r="V12" s="57"/>
      <c r="W12" s="56"/>
      <c r="X12" s="55"/>
      <c r="Y12" s="55"/>
      <c r="Z12" s="55"/>
      <c r="AA12" s="55"/>
      <c r="AB12" s="55"/>
      <c r="AC12" s="57"/>
      <c r="AD12" s="56"/>
      <c r="AE12" s="55"/>
      <c r="AF12" s="55"/>
      <c r="AG12" s="55"/>
      <c r="AH12" s="55"/>
      <c r="AI12" s="55"/>
      <c r="AJ12" s="57"/>
      <c r="AK12" s="81"/>
    </row>
    <row r="13" spans="1:37" x14ac:dyDescent="0.2">
      <c r="A13" s="98"/>
      <c r="B13" s="183" t="s">
        <v>153</v>
      </c>
      <c r="C13" s="54"/>
      <c r="D13" s="182"/>
      <c r="E13" s="55"/>
      <c r="F13" s="55"/>
      <c r="G13" s="55"/>
      <c r="H13" s="50"/>
      <c r="I13" s="50"/>
      <c r="J13" s="57"/>
      <c r="K13" s="135"/>
      <c r="L13" s="55"/>
      <c r="M13" s="181" t="s">
        <v>152</v>
      </c>
      <c r="N13" s="181"/>
      <c r="O13" s="50"/>
      <c r="P13" s="172"/>
      <c r="Q13" s="55"/>
      <c r="R13" s="55"/>
      <c r="S13" s="55"/>
      <c r="T13" s="55"/>
      <c r="U13" s="55"/>
      <c r="V13" s="57"/>
      <c r="W13" s="56"/>
      <c r="X13" s="55"/>
      <c r="Y13" s="55"/>
      <c r="Z13" s="55"/>
      <c r="AA13" s="55"/>
      <c r="AB13" s="55"/>
      <c r="AC13" s="57"/>
      <c r="AD13" s="56"/>
      <c r="AE13" s="55"/>
      <c r="AF13" s="55"/>
      <c r="AG13" s="55"/>
      <c r="AH13" s="55"/>
      <c r="AI13" s="55"/>
      <c r="AJ13" s="57"/>
      <c r="AK13" s="81"/>
    </row>
    <row r="14" spans="1:37" ht="7.5" customHeight="1" x14ac:dyDescent="0.2">
      <c r="A14" s="80"/>
      <c r="B14" s="180"/>
      <c r="C14" s="180"/>
      <c r="D14" s="177"/>
      <c r="E14" s="176"/>
      <c r="F14" s="176"/>
      <c r="G14" s="176"/>
      <c r="H14" s="179"/>
      <c r="I14" s="178"/>
      <c r="J14" s="176"/>
      <c r="K14" s="176"/>
      <c r="L14" s="176"/>
      <c r="M14" s="176"/>
      <c r="N14" s="176"/>
      <c r="O14" s="175"/>
      <c r="P14" s="177"/>
      <c r="Q14" s="176"/>
      <c r="R14" s="176"/>
      <c r="S14" s="176"/>
      <c r="T14" s="176"/>
      <c r="U14" s="176"/>
      <c r="V14" s="175"/>
      <c r="W14" s="177"/>
      <c r="X14" s="176"/>
      <c r="Y14" s="176"/>
      <c r="Z14" s="176"/>
      <c r="AA14" s="176"/>
      <c r="AB14" s="176"/>
      <c r="AC14" s="175"/>
      <c r="AD14" s="177"/>
      <c r="AE14" s="176"/>
      <c r="AF14" s="176"/>
      <c r="AG14" s="176"/>
      <c r="AH14" s="176"/>
      <c r="AI14" s="176"/>
      <c r="AJ14" s="175"/>
      <c r="AK14" s="74"/>
    </row>
    <row r="15" spans="1:37" ht="6.75" customHeight="1" x14ac:dyDescent="0.2">
      <c r="A15" s="55"/>
      <c r="B15" s="54"/>
      <c r="C15" s="54"/>
      <c r="D15" s="56"/>
      <c r="E15" s="55"/>
      <c r="F15" s="55"/>
      <c r="G15" s="55"/>
      <c r="H15" s="173"/>
      <c r="I15" s="172"/>
      <c r="J15" s="55"/>
      <c r="K15" s="55"/>
      <c r="L15" s="55"/>
      <c r="M15" s="55"/>
      <c r="N15" s="55"/>
      <c r="O15" s="57"/>
      <c r="P15" s="56"/>
      <c r="Q15" s="55"/>
      <c r="R15" s="55"/>
      <c r="S15" s="55"/>
      <c r="T15" s="55"/>
      <c r="U15" s="55"/>
      <c r="V15" s="57"/>
      <c r="W15" s="56"/>
      <c r="X15" s="55"/>
      <c r="Y15" s="55"/>
      <c r="Z15" s="55"/>
      <c r="AA15" s="55"/>
      <c r="AB15" s="55"/>
      <c r="AC15" s="57"/>
      <c r="AD15" s="56"/>
      <c r="AE15" s="55"/>
      <c r="AF15" s="55"/>
      <c r="AG15" s="55"/>
      <c r="AH15" s="55"/>
      <c r="AI15" s="55"/>
      <c r="AJ15" s="57"/>
      <c r="AK15" s="55"/>
    </row>
    <row r="16" spans="1:37" ht="4.5" customHeight="1" x14ac:dyDescent="0.25">
      <c r="A16" s="55"/>
      <c r="B16" s="174"/>
      <c r="C16" s="54"/>
      <c r="D16" s="56"/>
      <c r="E16" s="55"/>
      <c r="F16" s="55"/>
      <c r="G16" s="55"/>
      <c r="H16" s="173"/>
      <c r="I16" s="172"/>
      <c r="J16" s="55"/>
      <c r="K16" s="55"/>
      <c r="L16" s="55"/>
      <c r="M16" s="55"/>
      <c r="N16" s="55"/>
      <c r="O16" s="57"/>
      <c r="P16" s="56"/>
      <c r="Q16" s="55"/>
      <c r="R16" s="55"/>
      <c r="S16" s="55"/>
      <c r="T16" s="55"/>
      <c r="U16" s="55"/>
      <c r="V16" s="57"/>
      <c r="W16" s="56"/>
      <c r="X16" s="55"/>
      <c r="Y16" s="55"/>
      <c r="Z16" s="55"/>
      <c r="AA16" s="55"/>
      <c r="AB16" s="55"/>
      <c r="AC16" s="57"/>
      <c r="AD16" s="56"/>
      <c r="AE16" s="55"/>
      <c r="AF16" s="55"/>
      <c r="AG16" s="55"/>
      <c r="AH16" s="55"/>
      <c r="AI16" s="55"/>
      <c r="AJ16" s="57"/>
      <c r="AK16" s="55"/>
    </row>
    <row r="17" spans="1:37" ht="7.5" customHeight="1" x14ac:dyDescent="0.2">
      <c r="A17" s="171"/>
      <c r="B17" s="170"/>
      <c r="C17" s="170"/>
      <c r="D17" s="167"/>
      <c r="E17" s="166"/>
      <c r="F17" s="166"/>
      <c r="G17" s="166"/>
      <c r="H17" s="169"/>
      <c r="I17" s="168"/>
      <c r="J17" s="166"/>
      <c r="K17" s="166"/>
      <c r="L17" s="166"/>
      <c r="M17" s="166"/>
      <c r="N17" s="166"/>
      <c r="O17" s="165"/>
      <c r="P17" s="167"/>
      <c r="Q17" s="166"/>
      <c r="R17" s="166"/>
      <c r="S17" s="166"/>
      <c r="T17" s="166"/>
      <c r="U17" s="166"/>
      <c r="V17" s="165"/>
      <c r="W17" s="167"/>
      <c r="X17" s="166"/>
      <c r="Y17" s="166"/>
      <c r="Z17" s="166"/>
      <c r="AA17" s="166"/>
      <c r="AB17" s="166"/>
      <c r="AC17" s="165"/>
      <c r="AD17" s="167"/>
      <c r="AE17" s="166"/>
      <c r="AF17" s="166"/>
      <c r="AG17" s="166"/>
      <c r="AH17" s="166"/>
      <c r="AI17" s="166"/>
      <c r="AJ17" s="165"/>
      <c r="AK17" s="164"/>
    </row>
    <row r="18" spans="1:37" s="155" customFormat="1" ht="18" x14ac:dyDescent="0.25">
      <c r="A18" s="163"/>
      <c r="B18" s="162" t="s">
        <v>151</v>
      </c>
      <c r="C18" s="162"/>
      <c r="D18" s="161"/>
      <c r="E18" s="161"/>
      <c r="F18" s="161"/>
      <c r="G18" s="161"/>
      <c r="H18" s="161"/>
      <c r="I18" s="160"/>
      <c r="J18" s="158"/>
      <c r="K18" s="158"/>
      <c r="L18" s="158"/>
      <c r="M18" s="158"/>
      <c r="N18" s="158"/>
      <c r="O18" s="157"/>
      <c r="P18" s="159"/>
      <c r="Q18" s="158"/>
      <c r="R18" s="158"/>
      <c r="S18" s="158"/>
      <c r="T18" s="158"/>
      <c r="U18" s="158"/>
      <c r="V18" s="157"/>
      <c r="W18" s="159"/>
      <c r="X18" s="158"/>
      <c r="Y18" s="158"/>
      <c r="Z18" s="158"/>
      <c r="AA18" s="158"/>
      <c r="AB18" s="158"/>
      <c r="AC18" s="157"/>
      <c r="AD18" s="159"/>
      <c r="AE18" s="158"/>
      <c r="AF18" s="158"/>
      <c r="AG18" s="158"/>
      <c r="AH18" s="158"/>
      <c r="AI18" s="158"/>
      <c r="AJ18" s="157"/>
      <c r="AK18" s="156"/>
    </row>
    <row r="19" spans="1:37" ht="12.75" customHeight="1" x14ac:dyDescent="0.2">
      <c r="A19" s="98"/>
      <c r="B19" s="55"/>
      <c r="C19" s="55"/>
      <c r="D19" s="154"/>
      <c r="E19" s="153"/>
      <c r="F19" s="153"/>
      <c r="G19" s="153"/>
      <c r="H19" s="152"/>
      <c r="I19" s="154"/>
      <c r="J19" s="153"/>
      <c r="K19" s="153"/>
      <c r="L19" s="153"/>
      <c r="M19" s="153"/>
      <c r="N19" s="153"/>
      <c r="O19" s="152"/>
      <c r="P19" s="154"/>
      <c r="Q19" s="153"/>
      <c r="R19" s="153"/>
      <c r="S19" s="153"/>
      <c r="T19" s="153"/>
      <c r="U19" s="153"/>
      <c r="V19" s="152"/>
      <c r="W19" s="154"/>
      <c r="X19" s="153"/>
      <c r="Y19" s="153"/>
      <c r="Z19" s="153"/>
      <c r="AA19" s="153"/>
      <c r="AB19" s="153"/>
      <c r="AC19" s="152"/>
      <c r="AD19" s="154"/>
      <c r="AE19" s="153"/>
      <c r="AF19" s="153"/>
      <c r="AG19" s="153"/>
      <c r="AH19" s="153"/>
      <c r="AI19" s="153"/>
      <c r="AJ19" s="57"/>
      <c r="AK19" s="81"/>
    </row>
    <row r="20" spans="1:37" ht="18.75" customHeight="1" x14ac:dyDescent="0.2">
      <c r="A20" s="98"/>
      <c r="C20" s="55"/>
      <c r="E20" s="151"/>
      <c r="F20" s="416" t="s">
        <v>150</v>
      </c>
      <c r="G20" s="417"/>
      <c r="H20" s="417"/>
      <c r="J20" s="151"/>
      <c r="K20" s="151"/>
      <c r="L20" s="150" t="s">
        <v>149</v>
      </c>
      <c r="M20" s="151"/>
      <c r="N20" s="151"/>
      <c r="O20" s="152"/>
      <c r="Q20" s="151"/>
      <c r="R20" s="151"/>
      <c r="S20" s="150" t="s">
        <v>148</v>
      </c>
      <c r="T20" s="151"/>
      <c r="U20" s="151"/>
      <c r="V20" s="138"/>
      <c r="X20" s="151"/>
      <c r="Y20" s="151"/>
      <c r="Z20" s="150" t="s">
        <v>147</v>
      </c>
      <c r="AA20" s="151"/>
      <c r="AB20" s="151"/>
      <c r="AC20" s="138"/>
      <c r="AE20" s="149"/>
      <c r="AF20" s="149"/>
      <c r="AG20" s="150" t="s">
        <v>146</v>
      </c>
      <c r="AH20" s="149"/>
      <c r="AI20" s="149"/>
      <c r="AJ20" s="147"/>
      <c r="AK20" s="81"/>
    </row>
    <row r="21" spans="1:37" ht="6.75" customHeight="1" x14ac:dyDescent="0.2">
      <c r="A21" s="98"/>
      <c r="B21" s="54"/>
      <c r="C21" s="141"/>
      <c r="D21" s="140"/>
      <c r="E21" s="139"/>
      <c r="F21" s="139"/>
      <c r="G21" s="139"/>
      <c r="H21" s="147"/>
      <c r="I21" s="140"/>
      <c r="J21" s="148"/>
      <c r="K21" s="148"/>
      <c r="L21" s="148"/>
      <c r="M21" s="148"/>
      <c r="N21" s="148"/>
      <c r="O21" s="147"/>
      <c r="P21" s="140"/>
      <c r="Q21" s="148"/>
      <c r="R21" s="148"/>
      <c r="S21" s="148"/>
      <c r="T21" s="148"/>
      <c r="U21" s="148"/>
      <c r="V21" s="147"/>
      <c r="W21" s="140"/>
      <c r="X21" s="148"/>
      <c r="Y21" s="148"/>
      <c r="Z21" s="148"/>
      <c r="AA21" s="148"/>
      <c r="AB21" s="148"/>
      <c r="AC21" s="147"/>
      <c r="AD21" s="140"/>
      <c r="AE21" s="148"/>
      <c r="AF21" s="148"/>
      <c r="AG21" s="148"/>
      <c r="AH21" s="148"/>
      <c r="AI21" s="148"/>
      <c r="AJ21" s="147"/>
      <c r="AK21" s="81"/>
    </row>
    <row r="22" spans="1:37" s="142" customFormat="1" ht="13.5" x14ac:dyDescent="0.25">
      <c r="A22" s="146"/>
      <c r="B22" s="141" t="s">
        <v>145</v>
      </c>
      <c r="C22" s="144"/>
      <c r="D22" s="145"/>
      <c r="E22" s="144"/>
      <c r="F22" s="144"/>
      <c r="G22" s="144"/>
      <c r="H22" s="144"/>
      <c r="I22" s="145"/>
      <c r="J22" s="144"/>
      <c r="K22" s="144" t="s">
        <v>140</v>
      </c>
      <c r="L22" s="144"/>
      <c r="M22" s="144" t="s">
        <v>139</v>
      </c>
      <c r="N22" s="144"/>
      <c r="O22" s="144"/>
      <c r="P22" s="145"/>
      <c r="Q22" s="144"/>
      <c r="R22" s="144" t="s">
        <v>140</v>
      </c>
      <c r="S22" s="144"/>
      <c r="T22" s="144" t="s">
        <v>139</v>
      </c>
      <c r="U22" s="144"/>
      <c r="V22" s="144"/>
      <c r="W22" s="145"/>
      <c r="X22" s="144"/>
      <c r="Y22" s="144" t="s">
        <v>140</v>
      </c>
      <c r="Z22" s="144"/>
      <c r="AA22" s="144" t="s">
        <v>139</v>
      </c>
      <c r="AB22" s="144"/>
      <c r="AC22" s="144"/>
      <c r="AD22" s="145"/>
      <c r="AE22" s="144"/>
      <c r="AF22" s="144"/>
      <c r="AG22" s="144" t="s">
        <v>139</v>
      </c>
      <c r="AJ22" s="144"/>
      <c r="AK22" s="143"/>
    </row>
    <row r="23" spans="1:37" ht="18.75" customHeight="1" x14ac:dyDescent="0.2">
      <c r="A23" s="98"/>
      <c r="B23" s="141">
        <v>1</v>
      </c>
      <c r="C23" s="141"/>
      <c r="D23" s="140"/>
      <c r="E23" s="139"/>
      <c r="F23" s="414"/>
      <c r="G23" s="415"/>
      <c r="H23" s="125" t="s">
        <v>144</v>
      </c>
      <c r="I23" s="115"/>
      <c r="J23" s="124"/>
      <c r="K23" s="120"/>
      <c r="L23" s="119" t="s">
        <v>134</v>
      </c>
      <c r="M23" s="137"/>
      <c r="N23" s="136"/>
      <c r="O23" s="125" t="s">
        <v>142</v>
      </c>
      <c r="P23" s="115"/>
      <c r="Q23" s="119"/>
      <c r="R23" s="118"/>
      <c r="S23" s="117" t="s">
        <v>134</v>
      </c>
      <c r="T23" s="135"/>
      <c r="U23" s="134"/>
      <c r="V23" s="125" t="s">
        <v>144</v>
      </c>
      <c r="W23" s="115"/>
      <c r="X23" s="124"/>
      <c r="Y23" s="118"/>
      <c r="Z23" s="117" t="s">
        <v>134</v>
      </c>
      <c r="AA23" s="135"/>
      <c r="AB23" s="134"/>
      <c r="AC23" s="125" t="s">
        <v>144</v>
      </c>
      <c r="AD23" s="115"/>
      <c r="AE23" s="124"/>
      <c r="AF23" s="414"/>
      <c r="AG23" s="415"/>
      <c r="AH23" s="415"/>
      <c r="AI23" s="133"/>
      <c r="AJ23" s="138" t="s">
        <v>144</v>
      </c>
      <c r="AK23" s="81"/>
    </row>
    <row r="24" spans="1:37" ht="18.75" customHeight="1" x14ac:dyDescent="0.2">
      <c r="A24" s="98"/>
      <c r="B24" s="126">
        <f t="shared" ref="B24:B62" si="0">B23+1</f>
        <v>2</v>
      </c>
      <c r="C24" s="126"/>
      <c r="D24" s="113"/>
      <c r="E24" s="111"/>
      <c r="F24" s="414"/>
      <c r="G24" s="415"/>
      <c r="H24" s="125" t="s">
        <v>144</v>
      </c>
      <c r="I24" s="115"/>
      <c r="J24" s="124"/>
      <c r="K24" s="120"/>
      <c r="L24" s="119" t="s">
        <v>134</v>
      </c>
      <c r="M24" s="137"/>
      <c r="N24" s="136"/>
      <c r="O24" s="125" t="s">
        <v>142</v>
      </c>
      <c r="P24" s="115"/>
      <c r="Q24" s="119"/>
      <c r="R24" s="118"/>
      <c r="S24" s="117" t="s">
        <v>134</v>
      </c>
      <c r="T24" s="135"/>
      <c r="U24" s="134"/>
      <c r="V24" s="125" t="s">
        <v>144</v>
      </c>
      <c r="W24" s="115"/>
      <c r="X24" s="124"/>
      <c r="Y24" s="118"/>
      <c r="Z24" s="117" t="s">
        <v>134</v>
      </c>
      <c r="AA24" s="135"/>
      <c r="AB24" s="134"/>
      <c r="AC24" s="125" t="s">
        <v>144</v>
      </c>
      <c r="AD24" s="115"/>
      <c r="AE24" s="124"/>
      <c r="AF24" s="414"/>
      <c r="AG24" s="415"/>
      <c r="AH24" s="415"/>
      <c r="AI24" s="133"/>
      <c r="AJ24" s="138" t="s">
        <v>144</v>
      </c>
      <c r="AK24" s="81"/>
    </row>
    <row r="25" spans="1:37" ht="18.75" customHeight="1" x14ac:dyDescent="0.2">
      <c r="A25" s="98"/>
      <c r="B25" s="126">
        <f t="shared" si="0"/>
        <v>3</v>
      </c>
      <c r="C25" s="126"/>
      <c r="D25" s="113"/>
      <c r="E25" s="111"/>
      <c r="F25" s="414"/>
      <c r="G25" s="415"/>
      <c r="H25" s="125" t="s">
        <v>144</v>
      </c>
      <c r="I25" s="115"/>
      <c r="J25" s="124"/>
      <c r="K25" s="120"/>
      <c r="L25" s="119" t="s">
        <v>134</v>
      </c>
      <c r="M25" s="137"/>
      <c r="N25" s="136"/>
      <c r="O25" s="125" t="s">
        <v>142</v>
      </c>
      <c r="P25" s="115"/>
      <c r="Q25" s="119"/>
      <c r="R25" s="118"/>
      <c r="S25" s="117" t="s">
        <v>134</v>
      </c>
      <c r="T25" s="135"/>
      <c r="U25" s="134"/>
      <c r="V25" s="125" t="s">
        <v>144</v>
      </c>
      <c r="W25" s="115"/>
      <c r="X25" s="124"/>
      <c r="Y25" s="118"/>
      <c r="Z25" s="117" t="s">
        <v>134</v>
      </c>
      <c r="AA25" s="135"/>
      <c r="AB25" s="134"/>
      <c r="AC25" s="125" t="s">
        <v>144</v>
      </c>
      <c r="AD25" s="115"/>
      <c r="AE25" s="124"/>
      <c r="AF25" s="414"/>
      <c r="AG25" s="415"/>
      <c r="AH25" s="415"/>
      <c r="AI25" s="133"/>
      <c r="AJ25" s="138" t="s">
        <v>144</v>
      </c>
      <c r="AK25" s="81"/>
    </row>
    <row r="26" spans="1:37" ht="18.75" customHeight="1" x14ac:dyDescent="0.2">
      <c r="A26" s="98"/>
      <c r="B26" s="126">
        <f t="shared" si="0"/>
        <v>4</v>
      </c>
      <c r="C26" s="126"/>
      <c r="D26" s="113"/>
      <c r="E26" s="111"/>
      <c r="F26" s="414"/>
      <c r="G26" s="415"/>
      <c r="H26" s="125" t="s">
        <v>144</v>
      </c>
      <c r="I26" s="115"/>
      <c r="J26" s="124"/>
      <c r="K26" s="120"/>
      <c r="L26" s="119" t="s">
        <v>134</v>
      </c>
      <c r="M26" s="137"/>
      <c r="N26" s="136"/>
      <c r="O26" s="125" t="s">
        <v>142</v>
      </c>
      <c r="P26" s="115"/>
      <c r="Q26" s="119"/>
      <c r="R26" s="118"/>
      <c r="S26" s="117" t="s">
        <v>134</v>
      </c>
      <c r="T26" s="135"/>
      <c r="U26" s="134"/>
      <c r="V26" s="125" t="s">
        <v>144</v>
      </c>
      <c r="W26" s="115"/>
      <c r="X26" s="124"/>
      <c r="Y26" s="118"/>
      <c r="Z26" s="117" t="s">
        <v>134</v>
      </c>
      <c r="AA26" s="135"/>
      <c r="AB26" s="134"/>
      <c r="AC26" s="125" t="s">
        <v>144</v>
      </c>
      <c r="AD26" s="115"/>
      <c r="AE26" s="124"/>
      <c r="AF26" s="414"/>
      <c r="AG26" s="415"/>
      <c r="AH26" s="415"/>
      <c r="AI26" s="133"/>
      <c r="AJ26" s="138" t="s">
        <v>144</v>
      </c>
      <c r="AK26" s="81"/>
    </row>
    <row r="27" spans="1:37" ht="18.75" customHeight="1" x14ac:dyDescent="0.2">
      <c r="A27" s="98"/>
      <c r="B27" s="126">
        <f t="shared" si="0"/>
        <v>5</v>
      </c>
      <c r="C27" s="126"/>
      <c r="D27" s="113"/>
      <c r="E27" s="111"/>
      <c r="F27" s="414"/>
      <c r="G27" s="415"/>
      <c r="H27" s="125" t="s">
        <v>144</v>
      </c>
      <c r="I27" s="115"/>
      <c r="J27" s="124"/>
      <c r="K27" s="120"/>
      <c r="L27" s="119" t="s">
        <v>134</v>
      </c>
      <c r="M27" s="137"/>
      <c r="N27" s="136"/>
      <c r="O27" s="125" t="s">
        <v>142</v>
      </c>
      <c r="P27" s="115"/>
      <c r="Q27" s="119"/>
      <c r="R27" s="118"/>
      <c r="S27" s="117" t="s">
        <v>134</v>
      </c>
      <c r="T27" s="135"/>
      <c r="U27" s="134"/>
      <c r="V27" s="125" t="s">
        <v>144</v>
      </c>
      <c r="W27" s="115"/>
      <c r="X27" s="124"/>
      <c r="Y27" s="118"/>
      <c r="Z27" s="117" t="s">
        <v>134</v>
      </c>
      <c r="AA27" s="135"/>
      <c r="AB27" s="134"/>
      <c r="AC27" s="125" t="s">
        <v>144</v>
      </c>
      <c r="AD27" s="115"/>
      <c r="AE27" s="124"/>
      <c r="AF27" s="414"/>
      <c r="AG27" s="415"/>
      <c r="AH27" s="415"/>
      <c r="AI27" s="133"/>
      <c r="AJ27" s="138" t="s">
        <v>144</v>
      </c>
      <c r="AK27" s="81"/>
    </row>
    <row r="28" spans="1:37" ht="18.75" customHeight="1" x14ac:dyDescent="0.2">
      <c r="A28" s="98"/>
      <c r="B28" s="126">
        <f t="shared" si="0"/>
        <v>6</v>
      </c>
      <c r="C28" s="126"/>
      <c r="D28" s="113"/>
      <c r="E28" s="111"/>
      <c r="F28" s="414"/>
      <c r="G28" s="415"/>
      <c r="H28" s="125" t="s">
        <v>144</v>
      </c>
      <c r="I28" s="115"/>
      <c r="J28" s="124"/>
      <c r="K28" s="120"/>
      <c r="L28" s="119" t="s">
        <v>134</v>
      </c>
      <c r="M28" s="137"/>
      <c r="N28" s="136"/>
      <c r="O28" s="125" t="s">
        <v>142</v>
      </c>
      <c r="P28" s="115"/>
      <c r="Q28" s="119"/>
      <c r="R28" s="118"/>
      <c r="S28" s="117" t="s">
        <v>134</v>
      </c>
      <c r="T28" s="135"/>
      <c r="U28" s="134"/>
      <c r="V28" s="125" t="s">
        <v>144</v>
      </c>
      <c r="W28" s="115"/>
      <c r="X28" s="124"/>
      <c r="Y28" s="118"/>
      <c r="Z28" s="117" t="s">
        <v>134</v>
      </c>
      <c r="AA28" s="135"/>
      <c r="AB28" s="134"/>
      <c r="AC28" s="125" t="s">
        <v>144</v>
      </c>
      <c r="AD28" s="115"/>
      <c r="AE28" s="124"/>
      <c r="AF28" s="414"/>
      <c r="AG28" s="415"/>
      <c r="AH28" s="415"/>
      <c r="AI28" s="133"/>
      <c r="AJ28" s="138" t="s">
        <v>144</v>
      </c>
      <c r="AK28" s="81"/>
    </row>
    <row r="29" spans="1:37" ht="18.75" customHeight="1" x14ac:dyDescent="0.2">
      <c r="A29" s="98"/>
      <c r="B29" s="126">
        <f t="shared" si="0"/>
        <v>7</v>
      </c>
      <c r="C29" s="126"/>
      <c r="D29" s="113"/>
      <c r="E29" s="111"/>
      <c r="F29" s="414"/>
      <c r="G29" s="415"/>
      <c r="H29" s="125" t="s">
        <v>144</v>
      </c>
      <c r="I29" s="115"/>
      <c r="J29" s="124"/>
      <c r="K29" s="120"/>
      <c r="L29" s="119" t="s">
        <v>134</v>
      </c>
      <c r="M29" s="137"/>
      <c r="N29" s="136"/>
      <c r="O29" s="125" t="s">
        <v>142</v>
      </c>
      <c r="P29" s="115"/>
      <c r="Q29" s="119"/>
      <c r="R29" s="118"/>
      <c r="S29" s="117" t="s">
        <v>134</v>
      </c>
      <c r="T29" s="135"/>
      <c r="U29" s="134"/>
      <c r="V29" s="125" t="s">
        <v>144</v>
      </c>
      <c r="W29" s="115"/>
      <c r="X29" s="124"/>
      <c r="Y29" s="118"/>
      <c r="Z29" s="117" t="s">
        <v>134</v>
      </c>
      <c r="AA29" s="135"/>
      <c r="AB29" s="134"/>
      <c r="AC29" s="125" t="s">
        <v>144</v>
      </c>
      <c r="AD29" s="115"/>
      <c r="AE29" s="124"/>
      <c r="AF29" s="414"/>
      <c r="AG29" s="415"/>
      <c r="AH29" s="415"/>
      <c r="AI29" s="133"/>
      <c r="AJ29" s="138" t="s">
        <v>144</v>
      </c>
      <c r="AK29" s="81"/>
    </row>
    <row r="30" spans="1:37" ht="18.75" customHeight="1" x14ac:dyDescent="0.2">
      <c r="A30" s="98"/>
      <c r="B30" s="126">
        <f t="shared" si="0"/>
        <v>8</v>
      </c>
      <c r="C30" s="126"/>
      <c r="D30" s="113"/>
      <c r="E30" s="111"/>
      <c r="F30" s="414"/>
      <c r="G30" s="415"/>
      <c r="H30" s="125" t="s">
        <v>144</v>
      </c>
      <c r="I30" s="115"/>
      <c r="J30" s="124"/>
      <c r="K30" s="120"/>
      <c r="L30" s="119" t="s">
        <v>134</v>
      </c>
      <c r="M30" s="137"/>
      <c r="N30" s="136"/>
      <c r="O30" s="125" t="s">
        <v>142</v>
      </c>
      <c r="P30" s="115"/>
      <c r="Q30" s="119"/>
      <c r="R30" s="118"/>
      <c r="S30" s="117" t="s">
        <v>134</v>
      </c>
      <c r="T30" s="135"/>
      <c r="U30" s="134"/>
      <c r="V30" s="125" t="s">
        <v>144</v>
      </c>
      <c r="W30" s="115"/>
      <c r="X30" s="124"/>
      <c r="Y30" s="118"/>
      <c r="Z30" s="117" t="s">
        <v>134</v>
      </c>
      <c r="AA30" s="135"/>
      <c r="AB30" s="134"/>
      <c r="AC30" s="125" t="s">
        <v>144</v>
      </c>
      <c r="AD30" s="115"/>
      <c r="AE30" s="124"/>
      <c r="AF30" s="414"/>
      <c r="AG30" s="415"/>
      <c r="AH30" s="415"/>
      <c r="AI30" s="133"/>
      <c r="AJ30" s="138" t="s">
        <v>144</v>
      </c>
      <c r="AK30" s="81"/>
    </row>
    <row r="31" spans="1:37" ht="18.75" customHeight="1" x14ac:dyDescent="0.2">
      <c r="A31" s="98"/>
      <c r="B31" s="126">
        <f t="shared" si="0"/>
        <v>9</v>
      </c>
      <c r="C31" s="126"/>
      <c r="D31" s="113"/>
      <c r="E31" s="111"/>
      <c r="F31" s="414"/>
      <c r="G31" s="415"/>
      <c r="H31" s="125" t="s">
        <v>144</v>
      </c>
      <c r="I31" s="115"/>
      <c r="J31" s="124"/>
      <c r="K31" s="120"/>
      <c r="L31" s="119" t="s">
        <v>134</v>
      </c>
      <c r="M31" s="137"/>
      <c r="N31" s="136"/>
      <c r="O31" s="125" t="s">
        <v>142</v>
      </c>
      <c r="P31" s="115"/>
      <c r="Q31" s="119"/>
      <c r="R31" s="118"/>
      <c r="S31" s="117" t="s">
        <v>134</v>
      </c>
      <c r="T31" s="135"/>
      <c r="U31" s="134"/>
      <c r="V31" s="125" t="s">
        <v>144</v>
      </c>
      <c r="W31" s="115"/>
      <c r="X31" s="124"/>
      <c r="Y31" s="118"/>
      <c r="Z31" s="117" t="s">
        <v>134</v>
      </c>
      <c r="AA31" s="135"/>
      <c r="AB31" s="134"/>
      <c r="AC31" s="125" t="s">
        <v>144</v>
      </c>
      <c r="AD31" s="115"/>
      <c r="AE31" s="124"/>
      <c r="AF31" s="414"/>
      <c r="AG31" s="415"/>
      <c r="AH31" s="415"/>
      <c r="AI31" s="133"/>
      <c r="AJ31" s="138" t="s">
        <v>144</v>
      </c>
      <c r="AK31" s="81"/>
    </row>
    <row r="32" spans="1:37" ht="18.75" customHeight="1" x14ac:dyDescent="0.2">
      <c r="A32" s="98"/>
      <c r="B32" s="126">
        <f t="shared" si="0"/>
        <v>10</v>
      </c>
      <c r="C32" s="126"/>
      <c r="D32" s="113"/>
      <c r="E32" s="111"/>
      <c r="F32" s="414"/>
      <c r="G32" s="415"/>
      <c r="H32" s="125" t="s">
        <v>144</v>
      </c>
      <c r="I32" s="115"/>
      <c r="J32" s="124"/>
      <c r="K32" s="120"/>
      <c r="L32" s="119" t="s">
        <v>134</v>
      </c>
      <c r="M32" s="137"/>
      <c r="N32" s="136"/>
      <c r="O32" s="125" t="s">
        <v>142</v>
      </c>
      <c r="P32" s="115"/>
      <c r="Q32" s="119"/>
      <c r="R32" s="118"/>
      <c r="S32" s="117" t="s">
        <v>134</v>
      </c>
      <c r="T32" s="135"/>
      <c r="U32" s="134"/>
      <c r="V32" s="125" t="s">
        <v>144</v>
      </c>
      <c r="W32" s="115"/>
      <c r="X32" s="124"/>
      <c r="Y32" s="118"/>
      <c r="Z32" s="117" t="s">
        <v>134</v>
      </c>
      <c r="AA32" s="135"/>
      <c r="AB32" s="134"/>
      <c r="AC32" s="125" t="s">
        <v>144</v>
      </c>
      <c r="AD32" s="115"/>
      <c r="AE32" s="124"/>
      <c r="AF32" s="414"/>
      <c r="AG32" s="415"/>
      <c r="AH32" s="415"/>
      <c r="AI32" s="133"/>
      <c r="AJ32" s="138" t="s">
        <v>144</v>
      </c>
      <c r="AK32" s="81"/>
    </row>
    <row r="33" spans="1:37" ht="18.75" customHeight="1" x14ac:dyDescent="0.2">
      <c r="A33" s="98"/>
      <c r="B33" s="126">
        <f t="shared" si="0"/>
        <v>11</v>
      </c>
      <c r="C33" s="126"/>
      <c r="D33" s="113"/>
      <c r="E33" s="111"/>
      <c r="F33" s="414"/>
      <c r="G33" s="415"/>
      <c r="H33" s="125" t="s">
        <v>144</v>
      </c>
      <c r="I33" s="115"/>
      <c r="J33" s="124"/>
      <c r="K33" s="120"/>
      <c r="L33" s="119" t="s">
        <v>134</v>
      </c>
      <c r="M33" s="137"/>
      <c r="N33" s="136"/>
      <c r="O33" s="125" t="s">
        <v>142</v>
      </c>
      <c r="P33" s="115"/>
      <c r="Q33" s="119"/>
      <c r="R33" s="118"/>
      <c r="S33" s="117" t="s">
        <v>134</v>
      </c>
      <c r="T33" s="135"/>
      <c r="U33" s="134"/>
      <c r="V33" s="125" t="s">
        <v>144</v>
      </c>
      <c r="W33" s="115"/>
      <c r="X33" s="124"/>
      <c r="Y33" s="118"/>
      <c r="Z33" s="117" t="s">
        <v>134</v>
      </c>
      <c r="AA33" s="135"/>
      <c r="AB33" s="134"/>
      <c r="AC33" s="125" t="s">
        <v>144</v>
      </c>
      <c r="AD33" s="115"/>
      <c r="AE33" s="124"/>
      <c r="AF33" s="414"/>
      <c r="AG33" s="415"/>
      <c r="AH33" s="415"/>
      <c r="AI33" s="133"/>
      <c r="AJ33" s="138" t="s">
        <v>144</v>
      </c>
      <c r="AK33" s="81"/>
    </row>
    <row r="34" spans="1:37" ht="18.75" customHeight="1" x14ac:dyDescent="0.2">
      <c r="A34" s="98"/>
      <c r="B34" s="126">
        <f t="shared" si="0"/>
        <v>12</v>
      </c>
      <c r="C34" s="126"/>
      <c r="D34" s="113"/>
      <c r="E34" s="111"/>
      <c r="F34" s="414"/>
      <c r="G34" s="415"/>
      <c r="H34" s="125" t="s">
        <v>144</v>
      </c>
      <c r="I34" s="115"/>
      <c r="J34" s="124"/>
      <c r="K34" s="120"/>
      <c r="L34" s="119" t="s">
        <v>134</v>
      </c>
      <c r="M34" s="137"/>
      <c r="N34" s="136"/>
      <c r="O34" s="125" t="s">
        <v>142</v>
      </c>
      <c r="P34" s="115"/>
      <c r="Q34" s="119"/>
      <c r="R34" s="118"/>
      <c r="S34" s="117" t="s">
        <v>134</v>
      </c>
      <c r="T34" s="135"/>
      <c r="U34" s="134"/>
      <c r="V34" s="125" t="s">
        <v>144</v>
      </c>
      <c r="W34" s="115"/>
      <c r="X34" s="124"/>
      <c r="Y34" s="118"/>
      <c r="Z34" s="117" t="s">
        <v>134</v>
      </c>
      <c r="AA34" s="135"/>
      <c r="AB34" s="134"/>
      <c r="AC34" s="125" t="s">
        <v>144</v>
      </c>
      <c r="AD34" s="115"/>
      <c r="AE34" s="124"/>
      <c r="AF34" s="414"/>
      <c r="AG34" s="415"/>
      <c r="AH34" s="415"/>
      <c r="AI34" s="133"/>
      <c r="AJ34" s="138" t="s">
        <v>144</v>
      </c>
      <c r="AK34" s="81"/>
    </row>
    <row r="35" spans="1:37" ht="18.75" customHeight="1" x14ac:dyDescent="0.2">
      <c r="A35" s="98"/>
      <c r="B35" s="126">
        <f t="shared" si="0"/>
        <v>13</v>
      </c>
      <c r="C35" s="126"/>
      <c r="D35" s="113"/>
      <c r="E35" s="111"/>
      <c r="F35" s="414"/>
      <c r="G35" s="415"/>
      <c r="H35" s="125" t="s">
        <v>144</v>
      </c>
      <c r="I35" s="115"/>
      <c r="J35" s="124"/>
      <c r="K35" s="120"/>
      <c r="L35" s="119" t="s">
        <v>134</v>
      </c>
      <c r="M35" s="137"/>
      <c r="N35" s="136"/>
      <c r="O35" s="125" t="s">
        <v>142</v>
      </c>
      <c r="P35" s="115"/>
      <c r="Q35" s="119"/>
      <c r="R35" s="118"/>
      <c r="S35" s="117" t="s">
        <v>134</v>
      </c>
      <c r="T35" s="135"/>
      <c r="U35" s="134"/>
      <c r="V35" s="125" t="s">
        <v>144</v>
      </c>
      <c r="W35" s="115"/>
      <c r="X35" s="124"/>
      <c r="Y35" s="118"/>
      <c r="Z35" s="117" t="s">
        <v>134</v>
      </c>
      <c r="AA35" s="135"/>
      <c r="AB35" s="134"/>
      <c r="AC35" s="125" t="s">
        <v>144</v>
      </c>
      <c r="AD35" s="115"/>
      <c r="AE35" s="124"/>
      <c r="AF35" s="414"/>
      <c r="AG35" s="415"/>
      <c r="AH35" s="415"/>
      <c r="AI35" s="133"/>
      <c r="AJ35" s="138" t="s">
        <v>144</v>
      </c>
      <c r="AK35" s="81"/>
    </row>
    <row r="36" spans="1:37" ht="18.75" customHeight="1" x14ac:dyDescent="0.2">
      <c r="A36" s="98"/>
      <c r="B36" s="126">
        <f t="shared" si="0"/>
        <v>14</v>
      </c>
      <c r="C36" s="126"/>
      <c r="D36" s="113"/>
      <c r="E36" s="111"/>
      <c r="F36" s="414"/>
      <c r="G36" s="415"/>
      <c r="H36" s="125" t="s">
        <v>144</v>
      </c>
      <c r="I36" s="115"/>
      <c r="J36" s="124"/>
      <c r="K36" s="120"/>
      <c r="L36" s="119" t="s">
        <v>134</v>
      </c>
      <c r="M36" s="137"/>
      <c r="N36" s="136"/>
      <c r="O36" s="125" t="s">
        <v>142</v>
      </c>
      <c r="P36" s="115"/>
      <c r="Q36" s="119"/>
      <c r="R36" s="118"/>
      <c r="S36" s="117" t="s">
        <v>134</v>
      </c>
      <c r="T36" s="135"/>
      <c r="U36" s="134"/>
      <c r="V36" s="125" t="s">
        <v>144</v>
      </c>
      <c r="W36" s="115"/>
      <c r="X36" s="124"/>
      <c r="Y36" s="118"/>
      <c r="Z36" s="117" t="s">
        <v>134</v>
      </c>
      <c r="AA36" s="135"/>
      <c r="AB36" s="134"/>
      <c r="AC36" s="125" t="s">
        <v>144</v>
      </c>
      <c r="AD36" s="115"/>
      <c r="AE36" s="124"/>
      <c r="AF36" s="414"/>
      <c r="AG36" s="415"/>
      <c r="AH36" s="415"/>
      <c r="AI36" s="133"/>
      <c r="AJ36" s="138" t="s">
        <v>144</v>
      </c>
      <c r="AK36" s="81"/>
    </row>
    <row r="37" spans="1:37" ht="18.75" customHeight="1" x14ac:dyDescent="0.2">
      <c r="A37" s="98"/>
      <c r="B37" s="126">
        <f t="shared" si="0"/>
        <v>15</v>
      </c>
      <c r="C37" s="126"/>
      <c r="D37" s="113"/>
      <c r="E37" s="111"/>
      <c r="F37" s="414"/>
      <c r="G37" s="415"/>
      <c r="H37" s="125" t="s">
        <v>144</v>
      </c>
      <c r="I37" s="115"/>
      <c r="J37" s="124"/>
      <c r="K37" s="120"/>
      <c r="L37" s="119" t="s">
        <v>134</v>
      </c>
      <c r="M37" s="137"/>
      <c r="N37" s="136"/>
      <c r="O37" s="125" t="s">
        <v>142</v>
      </c>
      <c r="P37" s="115"/>
      <c r="Q37" s="119"/>
      <c r="R37" s="118"/>
      <c r="S37" s="117" t="s">
        <v>134</v>
      </c>
      <c r="T37" s="135"/>
      <c r="U37" s="134"/>
      <c r="V37" s="125" t="s">
        <v>144</v>
      </c>
      <c r="W37" s="115"/>
      <c r="X37" s="124"/>
      <c r="Y37" s="118"/>
      <c r="Z37" s="117" t="s">
        <v>134</v>
      </c>
      <c r="AA37" s="135"/>
      <c r="AB37" s="134"/>
      <c r="AC37" s="125" t="s">
        <v>144</v>
      </c>
      <c r="AD37" s="115"/>
      <c r="AE37" s="124"/>
      <c r="AF37" s="414"/>
      <c r="AG37" s="415"/>
      <c r="AH37" s="415"/>
      <c r="AI37" s="133"/>
      <c r="AJ37" s="138" t="s">
        <v>144</v>
      </c>
      <c r="AK37" s="81"/>
    </row>
    <row r="38" spans="1:37" ht="18.75" customHeight="1" x14ac:dyDescent="0.2">
      <c r="A38" s="98"/>
      <c r="B38" s="126">
        <f t="shared" si="0"/>
        <v>16</v>
      </c>
      <c r="C38" s="126"/>
      <c r="D38" s="113"/>
      <c r="E38" s="111"/>
      <c r="F38" s="414"/>
      <c r="G38" s="415"/>
      <c r="H38" s="125" t="s">
        <v>144</v>
      </c>
      <c r="I38" s="115"/>
      <c r="J38" s="124"/>
      <c r="K38" s="120"/>
      <c r="L38" s="119" t="s">
        <v>134</v>
      </c>
      <c r="M38" s="137"/>
      <c r="N38" s="136"/>
      <c r="O38" s="125" t="s">
        <v>142</v>
      </c>
      <c r="P38" s="115"/>
      <c r="Q38" s="119"/>
      <c r="R38" s="118"/>
      <c r="S38" s="117" t="s">
        <v>134</v>
      </c>
      <c r="T38" s="135"/>
      <c r="U38" s="134"/>
      <c r="V38" s="125" t="s">
        <v>144</v>
      </c>
      <c r="W38" s="115"/>
      <c r="X38" s="124"/>
      <c r="Y38" s="118"/>
      <c r="Z38" s="117" t="s">
        <v>134</v>
      </c>
      <c r="AA38" s="135"/>
      <c r="AB38" s="134"/>
      <c r="AC38" s="125" t="s">
        <v>144</v>
      </c>
      <c r="AD38" s="115"/>
      <c r="AE38" s="124"/>
      <c r="AF38" s="414"/>
      <c r="AG38" s="415"/>
      <c r="AH38" s="415"/>
      <c r="AI38" s="133"/>
      <c r="AJ38" s="138" t="s">
        <v>144</v>
      </c>
      <c r="AK38" s="81"/>
    </row>
    <row r="39" spans="1:37" ht="18.75" customHeight="1" x14ac:dyDescent="0.2">
      <c r="A39" s="98"/>
      <c r="B39" s="126">
        <f t="shared" si="0"/>
        <v>17</v>
      </c>
      <c r="C39" s="126"/>
      <c r="D39" s="113"/>
      <c r="E39" s="111"/>
      <c r="F39" s="414"/>
      <c r="G39" s="415"/>
      <c r="H39" s="125" t="s">
        <v>144</v>
      </c>
      <c r="I39" s="115"/>
      <c r="J39" s="124"/>
      <c r="K39" s="120"/>
      <c r="L39" s="119" t="s">
        <v>134</v>
      </c>
      <c r="M39" s="137"/>
      <c r="N39" s="136"/>
      <c r="O39" s="125" t="s">
        <v>142</v>
      </c>
      <c r="P39" s="115"/>
      <c r="Q39" s="119"/>
      <c r="R39" s="118"/>
      <c r="S39" s="117" t="s">
        <v>134</v>
      </c>
      <c r="T39" s="135"/>
      <c r="U39" s="134"/>
      <c r="V39" s="125" t="s">
        <v>144</v>
      </c>
      <c r="W39" s="115"/>
      <c r="X39" s="124"/>
      <c r="Y39" s="118"/>
      <c r="Z39" s="117" t="s">
        <v>134</v>
      </c>
      <c r="AA39" s="135"/>
      <c r="AB39" s="134"/>
      <c r="AC39" s="125" t="s">
        <v>144</v>
      </c>
      <c r="AD39" s="115"/>
      <c r="AE39" s="124"/>
      <c r="AF39" s="414"/>
      <c r="AG39" s="415"/>
      <c r="AH39" s="415"/>
      <c r="AI39" s="133"/>
      <c r="AJ39" s="138" t="s">
        <v>144</v>
      </c>
      <c r="AK39" s="81"/>
    </row>
    <row r="40" spans="1:37" ht="18.75" customHeight="1" x14ac:dyDescent="0.2">
      <c r="A40" s="98"/>
      <c r="B40" s="126">
        <f t="shared" si="0"/>
        <v>18</v>
      </c>
      <c r="C40" s="126"/>
      <c r="D40" s="113"/>
      <c r="E40" s="111"/>
      <c r="F40" s="414"/>
      <c r="G40" s="415"/>
      <c r="H40" s="125" t="s">
        <v>144</v>
      </c>
      <c r="I40" s="115"/>
      <c r="J40" s="124"/>
      <c r="K40" s="120"/>
      <c r="L40" s="119" t="s">
        <v>134</v>
      </c>
      <c r="M40" s="137"/>
      <c r="N40" s="136"/>
      <c r="O40" s="125" t="s">
        <v>142</v>
      </c>
      <c r="P40" s="115"/>
      <c r="Q40" s="119"/>
      <c r="R40" s="118"/>
      <c r="S40" s="117" t="s">
        <v>134</v>
      </c>
      <c r="T40" s="135"/>
      <c r="U40" s="134"/>
      <c r="V40" s="125" t="s">
        <v>144</v>
      </c>
      <c r="W40" s="115"/>
      <c r="X40" s="124"/>
      <c r="Y40" s="118"/>
      <c r="Z40" s="117" t="s">
        <v>134</v>
      </c>
      <c r="AA40" s="135"/>
      <c r="AB40" s="134"/>
      <c r="AC40" s="125" t="s">
        <v>144</v>
      </c>
      <c r="AD40" s="115"/>
      <c r="AE40" s="124"/>
      <c r="AF40" s="414"/>
      <c r="AG40" s="415"/>
      <c r="AH40" s="415"/>
      <c r="AI40" s="133"/>
      <c r="AJ40" s="138" t="s">
        <v>144</v>
      </c>
      <c r="AK40" s="81"/>
    </row>
    <row r="41" spans="1:37" ht="18.75" customHeight="1" x14ac:dyDescent="0.2">
      <c r="A41" s="98"/>
      <c r="B41" s="126">
        <f t="shared" si="0"/>
        <v>19</v>
      </c>
      <c r="C41" s="126"/>
      <c r="D41" s="113"/>
      <c r="E41" s="111"/>
      <c r="F41" s="414"/>
      <c r="G41" s="415"/>
      <c r="H41" s="125" t="s">
        <v>144</v>
      </c>
      <c r="I41" s="115"/>
      <c r="J41" s="124"/>
      <c r="K41" s="120"/>
      <c r="L41" s="119" t="s">
        <v>134</v>
      </c>
      <c r="M41" s="137"/>
      <c r="N41" s="136"/>
      <c r="O41" s="125" t="s">
        <v>142</v>
      </c>
      <c r="P41" s="115"/>
      <c r="Q41" s="119"/>
      <c r="R41" s="118"/>
      <c r="S41" s="117" t="s">
        <v>134</v>
      </c>
      <c r="T41" s="135"/>
      <c r="U41" s="134"/>
      <c r="V41" s="125" t="s">
        <v>144</v>
      </c>
      <c r="W41" s="115"/>
      <c r="X41" s="124"/>
      <c r="Y41" s="118"/>
      <c r="Z41" s="117" t="s">
        <v>134</v>
      </c>
      <c r="AA41" s="135"/>
      <c r="AB41" s="134"/>
      <c r="AC41" s="125" t="s">
        <v>144</v>
      </c>
      <c r="AD41" s="115"/>
      <c r="AE41" s="124"/>
      <c r="AF41" s="414"/>
      <c r="AG41" s="415"/>
      <c r="AH41" s="415"/>
      <c r="AI41" s="133"/>
      <c r="AJ41" s="138" t="s">
        <v>144</v>
      </c>
      <c r="AK41" s="81"/>
    </row>
    <row r="42" spans="1:37" ht="18.75" customHeight="1" x14ac:dyDescent="0.2">
      <c r="A42" s="98"/>
      <c r="B42" s="126">
        <f t="shared" si="0"/>
        <v>20</v>
      </c>
      <c r="C42" s="126"/>
      <c r="D42" s="113"/>
      <c r="E42" s="111"/>
      <c r="F42" s="414"/>
      <c r="G42" s="415"/>
      <c r="H42" s="125" t="s">
        <v>144</v>
      </c>
      <c r="I42" s="115"/>
      <c r="J42" s="124"/>
      <c r="K42" s="120"/>
      <c r="L42" s="119" t="s">
        <v>134</v>
      </c>
      <c r="M42" s="137"/>
      <c r="N42" s="136"/>
      <c r="O42" s="125" t="s">
        <v>142</v>
      </c>
      <c r="P42" s="115"/>
      <c r="Q42" s="119"/>
      <c r="R42" s="118"/>
      <c r="S42" s="117" t="s">
        <v>134</v>
      </c>
      <c r="T42" s="135"/>
      <c r="U42" s="134"/>
      <c r="V42" s="125" t="s">
        <v>144</v>
      </c>
      <c r="W42" s="115"/>
      <c r="X42" s="124"/>
      <c r="Y42" s="118"/>
      <c r="Z42" s="117" t="s">
        <v>134</v>
      </c>
      <c r="AA42" s="135"/>
      <c r="AB42" s="134"/>
      <c r="AC42" s="125" t="s">
        <v>144</v>
      </c>
      <c r="AD42" s="115"/>
      <c r="AE42" s="124"/>
      <c r="AF42" s="414"/>
      <c r="AG42" s="415"/>
      <c r="AH42" s="415"/>
      <c r="AI42" s="133"/>
      <c r="AJ42" s="138" t="s">
        <v>144</v>
      </c>
      <c r="AK42" s="81"/>
    </row>
    <row r="43" spans="1:37" ht="18.75" customHeight="1" x14ac:dyDescent="0.2">
      <c r="A43" s="98"/>
      <c r="B43" s="126">
        <f t="shared" si="0"/>
        <v>21</v>
      </c>
      <c r="C43" s="126"/>
      <c r="D43" s="113"/>
      <c r="E43" s="111"/>
      <c r="F43" s="414"/>
      <c r="G43" s="415"/>
      <c r="H43" s="125" t="s">
        <v>144</v>
      </c>
      <c r="I43" s="115"/>
      <c r="J43" s="124"/>
      <c r="K43" s="120"/>
      <c r="L43" s="119" t="s">
        <v>134</v>
      </c>
      <c r="M43" s="137"/>
      <c r="N43" s="136"/>
      <c r="O43" s="125" t="s">
        <v>142</v>
      </c>
      <c r="P43" s="115"/>
      <c r="Q43" s="119"/>
      <c r="R43" s="118"/>
      <c r="S43" s="117" t="s">
        <v>134</v>
      </c>
      <c r="T43" s="135"/>
      <c r="U43" s="134"/>
      <c r="V43" s="125" t="s">
        <v>144</v>
      </c>
      <c r="W43" s="115"/>
      <c r="X43" s="124"/>
      <c r="Y43" s="118"/>
      <c r="Z43" s="117" t="s">
        <v>134</v>
      </c>
      <c r="AA43" s="135"/>
      <c r="AB43" s="134"/>
      <c r="AC43" s="125" t="s">
        <v>144</v>
      </c>
      <c r="AD43" s="115"/>
      <c r="AE43" s="124"/>
      <c r="AF43" s="414"/>
      <c r="AG43" s="415"/>
      <c r="AH43" s="415"/>
      <c r="AI43" s="133"/>
      <c r="AJ43" s="138" t="s">
        <v>144</v>
      </c>
      <c r="AK43" s="81"/>
    </row>
    <row r="44" spans="1:37" ht="18.75" customHeight="1" x14ac:dyDescent="0.2">
      <c r="A44" s="98"/>
      <c r="B44" s="126">
        <f t="shared" si="0"/>
        <v>22</v>
      </c>
      <c r="C44" s="126"/>
      <c r="D44" s="113"/>
      <c r="E44" s="111"/>
      <c r="F44" s="414"/>
      <c r="G44" s="415"/>
      <c r="H44" s="125" t="s">
        <v>144</v>
      </c>
      <c r="I44" s="115"/>
      <c r="J44" s="124"/>
      <c r="K44" s="120"/>
      <c r="L44" s="119" t="s">
        <v>134</v>
      </c>
      <c r="M44" s="137"/>
      <c r="N44" s="136"/>
      <c r="O44" s="125" t="s">
        <v>142</v>
      </c>
      <c r="P44" s="115"/>
      <c r="Q44" s="119"/>
      <c r="R44" s="118"/>
      <c r="S44" s="117" t="s">
        <v>134</v>
      </c>
      <c r="T44" s="135"/>
      <c r="U44" s="134"/>
      <c r="V44" s="125" t="s">
        <v>144</v>
      </c>
      <c r="W44" s="115"/>
      <c r="X44" s="124"/>
      <c r="Y44" s="118"/>
      <c r="Z44" s="117" t="s">
        <v>134</v>
      </c>
      <c r="AA44" s="135"/>
      <c r="AB44" s="134"/>
      <c r="AC44" s="125" t="s">
        <v>144</v>
      </c>
      <c r="AD44" s="115"/>
      <c r="AE44" s="124"/>
      <c r="AF44" s="414"/>
      <c r="AG44" s="415"/>
      <c r="AH44" s="415"/>
      <c r="AI44" s="133"/>
      <c r="AJ44" s="138" t="s">
        <v>144</v>
      </c>
      <c r="AK44" s="81"/>
    </row>
    <row r="45" spans="1:37" ht="18.75" customHeight="1" x14ac:dyDescent="0.2">
      <c r="A45" s="98"/>
      <c r="B45" s="126">
        <f t="shared" si="0"/>
        <v>23</v>
      </c>
      <c r="C45" s="126"/>
      <c r="D45" s="113"/>
      <c r="E45" s="111"/>
      <c r="F45" s="414"/>
      <c r="G45" s="415"/>
      <c r="H45" s="125" t="s">
        <v>144</v>
      </c>
      <c r="I45" s="115"/>
      <c r="J45" s="124"/>
      <c r="K45" s="120"/>
      <c r="L45" s="119" t="s">
        <v>134</v>
      </c>
      <c r="M45" s="137"/>
      <c r="N45" s="136"/>
      <c r="O45" s="125" t="s">
        <v>142</v>
      </c>
      <c r="P45" s="115"/>
      <c r="Q45" s="119"/>
      <c r="R45" s="118"/>
      <c r="S45" s="117" t="s">
        <v>134</v>
      </c>
      <c r="T45" s="135"/>
      <c r="U45" s="134"/>
      <c r="V45" s="125" t="s">
        <v>144</v>
      </c>
      <c r="W45" s="115"/>
      <c r="X45" s="124"/>
      <c r="Y45" s="118"/>
      <c r="Z45" s="117" t="s">
        <v>134</v>
      </c>
      <c r="AA45" s="135"/>
      <c r="AB45" s="134"/>
      <c r="AC45" s="125" t="s">
        <v>144</v>
      </c>
      <c r="AD45" s="115"/>
      <c r="AE45" s="124"/>
      <c r="AF45" s="414"/>
      <c r="AG45" s="415"/>
      <c r="AH45" s="415"/>
      <c r="AI45" s="133"/>
      <c r="AJ45" s="138" t="s">
        <v>144</v>
      </c>
      <c r="AK45" s="81"/>
    </row>
    <row r="46" spans="1:37" ht="18.75" customHeight="1" x14ac:dyDescent="0.2">
      <c r="A46" s="98"/>
      <c r="B46" s="126">
        <f t="shared" si="0"/>
        <v>24</v>
      </c>
      <c r="C46" s="126"/>
      <c r="D46" s="113"/>
      <c r="E46" s="111"/>
      <c r="F46" s="414"/>
      <c r="G46" s="415"/>
      <c r="H46" s="125" t="s">
        <v>144</v>
      </c>
      <c r="I46" s="115"/>
      <c r="J46" s="124"/>
      <c r="K46" s="120"/>
      <c r="L46" s="119" t="s">
        <v>134</v>
      </c>
      <c r="M46" s="137"/>
      <c r="N46" s="136"/>
      <c r="O46" s="125" t="s">
        <v>142</v>
      </c>
      <c r="P46" s="115"/>
      <c r="Q46" s="119"/>
      <c r="R46" s="118"/>
      <c r="S46" s="117" t="s">
        <v>134</v>
      </c>
      <c r="T46" s="135"/>
      <c r="U46" s="134"/>
      <c r="V46" s="125" t="s">
        <v>144</v>
      </c>
      <c r="W46" s="115"/>
      <c r="X46" s="124"/>
      <c r="Y46" s="118"/>
      <c r="Z46" s="117" t="s">
        <v>134</v>
      </c>
      <c r="AA46" s="135"/>
      <c r="AB46" s="134"/>
      <c r="AC46" s="125" t="s">
        <v>144</v>
      </c>
      <c r="AD46" s="115"/>
      <c r="AE46" s="124"/>
      <c r="AF46" s="414"/>
      <c r="AG46" s="415"/>
      <c r="AH46" s="415"/>
      <c r="AI46" s="133"/>
      <c r="AJ46" s="138" t="s">
        <v>144</v>
      </c>
      <c r="AK46" s="81"/>
    </row>
    <row r="47" spans="1:37" ht="18.75" customHeight="1" x14ac:dyDescent="0.2">
      <c r="A47" s="98"/>
      <c r="B47" s="126">
        <f t="shared" si="0"/>
        <v>25</v>
      </c>
      <c r="C47" s="126"/>
      <c r="D47" s="113"/>
      <c r="E47" s="111"/>
      <c r="F47" s="414"/>
      <c r="G47" s="415"/>
      <c r="H47" s="125" t="s">
        <v>144</v>
      </c>
      <c r="I47" s="115"/>
      <c r="J47" s="124"/>
      <c r="K47" s="120"/>
      <c r="L47" s="119" t="s">
        <v>134</v>
      </c>
      <c r="M47" s="137"/>
      <c r="N47" s="136"/>
      <c r="O47" s="125" t="s">
        <v>142</v>
      </c>
      <c r="P47" s="115"/>
      <c r="Q47" s="119"/>
      <c r="R47" s="118"/>
      <c r="S47" s="117" t="s">
        <v>134</v>
      </c>
      <c r="T47" s="135"/>
      <c r="U47" s="134"/>
      <c r="V47" s="125" t="s">
        <v>144</v>
      </c>
      <c r="W47" s="115"/>
      <c r="X47" s="124"/>
      <c r="Y47" s="118"/>
      <c r="Z47" s="117" t="s">
        <v>134</v>
      </c>
      <c r="AA47" s="135"/>
      <c r="AB47" s="134"/>
      <c r="AC47" s="125" t="s">
        <v>144</v>
      </c>
      <c r="AD47" s="115"/>
      <c r="AE47" s="124"/>
      <c r="AF47" s="414"/>
      <c r="AG47" s="415"/>
      <c r="AH47" s="415"/>
      <c r="AI47" s="133"/>
      <c r="AJ47" s="138" t="s">
        <v>144</v>
      </c>
      <c r="AK47" s="81"/>
    </row>
    <row r="48" spans="1:37" ht="18.75" customHeight="1" x14ac:dyDescent="0.2">
      <c r="A48" s="98"/>
      <c r="B48" s="126">
        <f t="shared" si="0"/>
        <v>26</v>
      </c>
      <c r="C48" s="126"/>
      <c r="D48" s="113"/>
      <c r="E48" s="111"/>
      <c r="F48" s="414"/>
      <c r="G48" s="415"/>
      <c r="H48" s="125" t="s">
        <v>144</v>
      </c>
      <c r="I48" s="115"/>
      <c r="J48" s="124"/>
      <c r="K48" s="120"/>
      <c r="L48" s="119" t="s">
        <v>134</v>
      </c>
      <c r="M48" s="137"/>
      <c r="N48" s="136"/>
      <c r="O48" s="125" t="s">
        <v>142</v>
      </c>
      <c r="P48" s="115"/>
      <c r="Q48" s="119"/>
      <c r="R48" s="118"/>
      <c r="S48" s="117" t="s">
        <v>134</v>
      </c>
      <c r="T48" s="135"/>
      <c r="U48" s="134"/>
      <c r="V48" s="125" t="s">
        <v>144</v>
      </c>
      <c r="W48" s="115"/>
      <c r="X48" s="124"/>
      <c r="Y48" s="118"/>
      <c r="Z48" s="117" t="s">
        <v>134</v>
      </c>
      <c r="AA48" s="135"/>
      <c r="AB48" s="134"/>
      <c r="AC48" s="125" t="s">
        <v>144</v>
      </c>
      <c r="AD48" s="115"/>
      <c r="AE48" s="124"/>
      <c r="AF48" s="414"/>
      <c r="AG48" s="415"/>
      <c r="AH48" s="415"/>
      <c r="AI48" s="133"/>
      <c r="AJ48" s="138" t="s">
        <v>144</v>
      </c>
      <c r="AK48" s="81"/>
    </row>
    <row r="49" spans="1:37" ht="18.75" customHeight="1" x14ac:dyDescent="0.2">
      <c r="A49" s="98"/>
      <c r="B49" s="126">
        <f t="shared" si="0"/>
        <v>27</v>
      </c>
      <c r="C49" s="126"/>
      <c r="D49" s="113"/>
      <c r="E49" s="111"/>
      <c r="F49" s="414"/>
      <c r="G49" s="415"/>
      <c r="H49" s="125" t="s">
        <v>144</v>
      </c>
      <c r="I49" s="115"/>
      <c r="J49" s="124"/>
      <c r="K49" s="120"/>
      <c r="L49" s="119" t="s">
        <v>134</v>
      </c>
      <c r="M49" s="137"/>
      <c r="N49" s="136"/>
      <c r="O49" s="125" t="s">
        <v>142</v>
      </c>
      <c r="P49" s="115"/>
      <c r="Q49" s="119"/>
      <c r="R49" s="118"/>
      <c r="S49" s="117" t="s">
        <v>134</v>
      </c>
      <c r="T49" s="135"/>
      <c r="U49" s="134"/>
      <c r="V49" s="125" t="s">
        <v>144</v>
      </c>
      <c r="W49" s="115"/>
      <c r="X49" s="124"/>
      <c r="Y49" s="118"/>
      <c r="Z49" s="117" t="s">
        <v>134</v>
      </c>
      <c r="AA49" s="135"/>
      <c r="AB49" s="134"/>
      <c r="AC49" s="125" t="s">
        <v>144</v>
      </c>
      <c r="AD49" s="115"/>
      <c r="AE49" s="124"/>
      <c r="AF49" s="414"/>
      <c r="AG49" s="415"/>
      <c r="AH49" s="415"/>
      <c r="AI49" s="133"/>
      <c r="AJ49" s="138" t="s">
        <v>144</v>
      </c>
      <c r="AK49" s="81"/>
    </row>
    <row r="50" spans="1:37" ht="18.75" customHeight="1" x14ac:dyDescent="0.2">
      <c r="A50" s="98"/>
      <c r="B50" s="126">
        <f t="shared" si="0"/>
        <v>28</v>
      </c>
      <c r="C50" s="126"/>
      <c r="D50" s="113"/>
      <c r="E50" s="111"/>
      <c r="F50" s="414"/>
      <c r="G50" s="415"/>
      <c r="H50" s="125" t="s">
        <v>144</v>
      </c>
      <c r="I50" s="115"/>
      <c r="J50" s="124"/>
      <c r="K50" s="120"/>
      <c r="L50" s="119" t="s">
        <v>134</v>
      </c>
      <c r="M50" s="137"/>
      <c r="N50" s="136"/>
      <c r="O50" s="125" t="s">
        <v>142</v>
      </c>
      <c r="P50" s="115"/>
      <c r="Q50" s="119"/>
      <c r="R50" s="118"/>
      <c r="S50" s="117" t="s">
        <v>134</v>
      </c>
      <c r="T50" s="135"/>
      <c r="U50" s="134"/>
      <c r="V50" s="125" t="s">
        <v>144</v>
      </c>
      <c r="W50" s="115"/>
      <c r="X50" s="124"/>
      <c r="Y50" s="118"/>
      <c r="Z50" s="117" t="s">
        <v>134</v>
      </c>
      <c r="AA50" s="135"/>
      <c r="AB50" s="134"/>
      <c r="AC50" s="125" t="s">
        <v>144</v>
      </c>
      <c r="AD50" s="115"/>
      <c r="AE50" s="124"/>
      <c r="AF50" s="414"/>
      <c r="AG50" s="415"/>
      <c r="AH50" s="415"/>
      <c r="AI50" s="133"/>
      <c r="AJ50" s="138" t="s">
        <v>144</v>
      </c>
      <c r="AK50" s="81"/>
    </row>
    <row r="51" spans="1:37" ht="18.75" customHeight="1" x14ac:dyDescent="0.2">
      <c r="A51" s="98"/>
      <c r="B51" s="126">
        <f t="shared" si="0"/>
        <v>29</v>
      </c>
      <c r="C51" s="126"/>
      <c r="D51" s="113"/>
      <c r="E51" s="111"/>
      <c r="F51" s="414"/>
      <c r="G51" s="415"/>
      <c r="H51" s="125" t="s">
        <v>144</v>
      </c>
      <c r="I51" s="115"/>
      <c r="J51" s="124"/>
      <c r="K51" s="120"/>
      <c r="L51" s="119" t="s">
        <v>134</v>
      </c>
      <c r="M51" s="137"/>
      <c r="N51" s="136"/>
      <c r="O51" s="125" t="s">
        <v>142</v>
      </c>
      <c r="P51" s="115"/>
      <c r="Q51" s="119"/>
      <c r="R51" s="118"/>
      <c r="S51" s="117" t="s">
        <v>134</v>
      </c>
      <c r="T51" s="135"/>
      <c r="U51" s="134"/>
      <c r="V51" s="125" t="s">
        <v>144</v>
      </c>
      <c r="W51" s="115"/>
      <c r="X51" s="124"/>
      <c r="Y51" s="118"/>
      <c r="Z51" s="117" t="s">
        <v>134</v>
      </c>
      <c r="AA51" s="135"/>
      <c r="AB51" s="134"/>
      <c r="AC51" s="125" t="s">
        <v>144</v>
      </c>
      <c r="AD51" s="115"/>
      <c r="AE51" s="124"/>
      <c r="AF51" s="414"/>
      <c r="AG51" s="415"/>
      <c r="AH51" s="415"/>
      <c r="AI51" s="133"/>
      <c r="AJ51" s="138" t="s">
        <v>144</v>
      </c>
      <c r="AK51" s="81"/>
    </row>
    <row r="52" spans="1:37" ht="18.75" customHeight="1" x14ac:dyDescent="0.2">
      <c r="A52" s="98"/>
      <c r="B52" s="126">
        <f t="shared" si="0"/>
        <v>30</v>
      </c>
      <c r="C52" s="126"/>
      <c r="D52" s="113"/>
      <c r="E52" s="111"/>
      <c r="F52" s="414"/>
      <c r="G52" s="415"/>
      <c r="H52" s="125" t="s">
        <v>144</v>
      </c>
      <c r="I52" s="115"/>
      <c r="J52" s="124"/>
      <c r="K52" s="120"/>
      <c r="L52" s="119" t="s">
        <v>134</v>
      </c>
      <c r="M52" s="137"/>
      <c r="N52" s="136"/>
      <c r="O52" s="125" t="s">
        <v>142</v>
      </c>
      <c r="P52" s="115"/>
      <c r="Q52" s="119"/>
      <c r="R52" s="118"/>
      <c r="S52" s="117" t="s">
        <v>134</v>
      </c>
      <c r="T52" s="135"/>
      <c r="U52" s="134"/>
      <c r="V52" s="125" t="s">
        <v>144</v>
      </c>
      <c r="W52" s="115"/>
      <c r="X52" s="124"/>
      <c r="Y52" s="118"/>
      <c r="Z52" s="117" t="s">
        <v>134</v>
      </c>
      <c r="AA52" s="135"/>
      <c r="AB52" s="134"/>
      <c r="AC52" s="125" t="s">
        <v>144</v>
      </c>
      <c r="AD52" s="115"/>
      <c r="AE52" s="124"/>
      <c r="AF52" s="414"/>
      <c r="AG52" s="415"/>
      <c r="AH52" s="415"/>
      <c r="AI52" s="133"/>
      <c r="AJ52" s="138" t="s">
        <v>144</v>
      </c>
      <c r="AK52" s="81"/>
    </row>
    <row r="53" spans="1:37" ht="18.75" customHeight="1" x14ac:dyDescent="0.2">
      <c r="A53" s="98"/>
      <c r="B53" s="126">
        <f t="shared" si="0"/>
        <v>31</v>
      </c>
      <c r="C53" s="126"/>
      <c r="D53" s="113"/>
      <c r="E53" s="111"/>
      <c r="F53" s="414"/>
      <c r="G53" s="415"/>
      <c r="H53" s="125" t="s">
        <v>144</v>
      </c>
      <c r="I53" s="115"/>
      <c r="J53" s="124"/>
      <c r="K53" s="120"/>
      <c r="L53" s="119" t="s">
        <v>134</v>
      </c>
      <c r="M53" s="137"/>
      <c r="N53" s="136"/>
      <c r="O53" s="125" t="s">
        <v>142</v>
      </c>
      <c r="P53" s="115"/>
      <c r="Q53" s="119"/>
      <c r="R53" s="118"/>
      <c r="S53" s="117" t="s">
        <v>134</v>
      </c>
      <c r="T53" s="135"/>
      <c r="U53" s="134"/>
      <c r="V53" s="125" t="s">
        <v>144</v>
      </c>
      <c r="W53" s="115"/>
      <c r="X53" s="124"/>
      <c r="Y53" s="118"/>
      <c r="Z53" s="117" t="s">
        <v>134</v>
      </c>
      <c r="AA53" s="135"/>
      <c r="AB53" s="134"/>
      <c r="AC53" s="125" t="s">
        <v>144</v>
      </c>
      <c r="AD53" s="115"/>
      <c r="AE53" s="124"/>
      <c r="AF53" s="414"/>
      <c r="AG53" s="415"/>
      <c r="AH53" s="415"/>
      <c r="AI53" s="133"/>
      <c r="AJ53" s="138" t="s">
        <v>144</v>
      </c>
      <c r="AK53" s="81"/>
    </row>
    <row r="54" spans="1:37" ht="18.75" customHeight="1" x14ac:dyDescent="0.2">
      <c r="A54" s="98"/>
      <c r="B54" s="126">
        <f t="shared" si="0"/>
        <v>32</v>
      </c>
      <c r="C54" s="126"/>
      <c r="D54" s="113"/>
      <c r="E54" s="111"/>
      <c r="F54" s="414"/>
      <c r="G54" s="415"/>
      <c r="H54" s="125" t="s">
        <v>144</v>
      </c>
      <c r="I54" s="115"/>
      <c r="J54" s="124"/>
      <c r="K54" s="120"/>
      <c r="L54" s="119" t="s">
        <v>134</v>
      </c>
      <c r="M54" s="137"/>
      <c r="N54" s="136"/>
      <c r="O54" s="125" t="s">
        <v>142</v>
      </c>
      <c r="P54" s="115"/>
      <c r="Q54" s="119"/>
      <c r="R54" s="118"/>
      <c r="S54" s="117" t="s">
        <v>134</v>
      </c>
      <c r="T54" s="135"/>
      <c r="U54" s="134"/>
      <c r="V54" s="125" t="s">
        <v>144</v>
      </c>
      <c r="W54" s="115"/>
      <c r="X54" s="124"/>
      <c r="Y54" s="118"/>
      <c r="Z54" s="117" t="s">
        <v>134</v>
      </c>
      <c r="AA54" s="135"/>
      <c r="AB54" s="134"/>
      <c r="AC54" s="125" t="s">
        <v>144</v>
      </c>
      <c r="AD54" s="115"/>
      <c r="AE54" s="124"/>
      <c r="AF54" s="414"/>
      <c r="AG54" s="415"/>
      <c r="AH54" s="415"/>
      <c r="AI54" s="133"/>
      <c r="AJ54" s="138" t="s">
        <v>144</v>
      </c>
      <c r="AK54" s="81"/>
    </row>
    <row r="55" spans="1:37" ht="18.75" customHeight="1" x14ac:dyDescent="0.2">
      <c r="A55" s="98"/>
      <c r="B55" s="126">
        <f t="shared" si="0"/>
        <v>33</v>
      </c>
      <c r="C55" s="126"/>
      <c r="D55" s="113"/>
      <c r="E55" s="111"/>
      <c r="F55" s="414"/>
      <c r="G55" s="415"/>
      <c r="H55" s="125" t="s">
        <v>144</v>
      </c>
      <c r="I55" s="115"/>
      <c r="J55" s="124"/>
      <c r="K55" s="120"/>
      <c r="L55" s="119" t="s">
        <v>134</v>
      </c>
      <c r="M55" s="137"/>
      <c r="N55" s="136"/>
      <c r="O55" s="125" t="s">
        <v>142</v>
      </c>
      <c r="P55" s="115"/>
      <c r="Q55" s="119"/>
      <c r="R55" s="118"/>
      <c r="S55" s="117" t="s">
        <v>134</v>
      </c>
      <c r="T55" s="135"/>
      <c r="U55" s="134"/>
      <c r="V55" s="125" t="s">
        <v>144</v>
      </c>
      <c r="W55" s="115"/>
      <c r="X55" s="124"/>
      <c r="Y55" s="118"/>
      <c r="Z55" s="117" t="s">
        <v>134</v>
      </c>
      <c r="AA55" s="135"/>
      <c r="AB55" s="134"/>
      <c r="AC55" s="125" t="s">
        <v>144</v>
      </c>
      <c r="AD55" s="115"/>
      <c r="AE55" s="124"/>
      <c r="AF55" s="414"/>
      <c r="AG55" s="415"/>
      <c r="AH55" s="415"/>
      <c r="AI55" s="133"/>
      <c r="AJ55" s="138" t="s">
        <v>144</v>
      </c>
      <c r="AK55" s="81"/>
    </row>
    <row r="56" spans="1:37" ht="18.75" customHeight="1" x14ac:dyDescent="0.2">
      <c r="A56" s="98"/>
      <c r="B56" s="126">
        <f t="shared" si="0"/>
        <v>34</v>
      </c>
      <c r="C56" s="126"/>
      <c r="D56" s="113"/>
      <c r="E56" s="111"/>
      <c r="F56" s="414"/>
      <c r="G56" s="415"/>
      <c r="H56" s="125" t="s">
        <v>144</v>
      </c>
      <c r="I56" s="115"/>
      <c r="J56" s="124"/>
      <c r="K56" s="120"/>
      <c r="L56" s="119" t="s">
        <v>134</v>
      </c>
      <c r="M56" s="137"/>
      <c r="N56" s="136"/>
      <c r="O56" s="125" t="s">
        <v>142</v>
      </c>
      <c r="P56" s="115"/>
      <c r="Q56" s="119"/>
      <c r="R56" s="118"/>
      <c r="S56" s="117" t="s">
        <v>134</v>
      </c>
      <c r="T56" s="135"/>
      <c r="U56" s="134"/>
      <c r="V56" s="125" t="s">
        <v>144</v>
      </c>
      <c r="W56" s="115"/>
      <c r="X56" s="124"/>
      <c r="Y56" s="118"/>
      <c r="Z56" s="117" t="s">
        <v>134</v>
      </c>
      <c r="AA56" s="135"/>
      <c r="AB56" s="134"/>
      <c r="AC56" s="125" t="s">
        <v>144</v>
      </c>
      <c r="AD56" s="115"/>
      <c r="AE56" s="124"/>
      <c r="AF56" s="414"/>
      <c r="AG56" s="415"/>
      <c r="AH56" s="415"/>
      <c r="AI56" s="133"/>
      <c r="AJ56" s="138" t="s">
        <v>144</v>
      </c>
      <c r="AK56" s="81"/>
    </row>
    <row r="57" spans="1:37" ht="18.75" customHeight="1" x14ac:dyDescent="0.2">
      <c r="A57" s="98"/>
      <c r="B57" s="126">
        <f t="shared" si="0"/>
        <v>35</v>
      </c>
      <c r="C57" s="126"/>
      <c r="D57" s="113"/>
      <c r="E57" s="111"/>
      <c r="F57" s="414"/>
      <c r="G57" s="415"/>
      <c r="H57" s="125" t="s">
        <v>144</v>
      </c>
      <c r="I57" s="115"/>
      <c r="J57" s="124"/>
      <c r="K57" s="120"/>
      <c r="L57" s="119" t="s">
        <v>134</v>
      </c>
      <c r="M57" s="137"/>
      <c r="N57" s="136"/>
      <c r="O57" s="125" t="s">
        <v>142</v>
      </c>
      <c r="P57" s="115"/>
      <c r="Q57" s="119"/>
      <c r="R57" s="118"/>
      <c r="S57" s="117" t="s">
        <v>134</v>
      </c>
      <c r="T57" s="135"/>
      <c r="U57" s="134"/>
      <c r="V57" s="125" t="s">
        <v>144</v>
      </c>
      <c r="W57" s="115"/>
      <c r="X57" s="124"/>
      <c r="Y57" s="118"/>
      <c r="Z57" s="117" t="s">
        <v>134</v>
      </c>
      <c r="AA57" s="135"/>
      <c r="AB57" s="134"/>
      <c r="AC57" s="125" t="s">
        <v>144</v>
      </c>
      <c r="AD57" s="115"/>
      <c r="AE57" s="124"/>
      <c r="AF57" s="414"/>
      <c r="AG57" s="415"/>
      <c r="AH57" s="415"/>
      <c r="AI57" s="133"/>
      <c r="AJ57" s="138" t="s">
        <v>144</v>
      </c>
      <c r="AK57" s="81"/>
    </row>
    <row r="58" spans="1:37" ht="18.75" customHeight="1" x14ac:dyDescent="0.2">
      <c r="A58" s="98"/>
      <c r="B58" s="126">
        <f t="shared" si="0"/>
        <v>36</v>
      </c>
      <c r="C58" s="126"/>
      <c r="D58" s="113"/>
      <c r="E58" s="111"/>
      <c r="F58" s="414"/>
      <c r="G58" s="415"/>
      <c r="H58" s="125" t="s">
        <v>144</v>
      </c>
      <c r="I58" s="115"/>
      <c r="J58" s="124"/>
      <c r="K58" s="120"/>
      <c r="L58" s="119" t="s">
        <v>134</v>
      </c>
      <c r="M58" s="137"/>
      <c r="N58" s="136"/>
      <c r="O58" s="125" t="s">
        <v>142</v>
      </c>
      <c r="P58" s="115"/>
      <c r="Q58" s="119"/>
      <c r="R58" s="118"/>
      <c r="S58" s="117" t="s">
        <v>134</v>
      </c>
      <c r="T58" s="135"/>
      <c r="U58" s="134"/>
      <c r="V58" s="125" t="s">
        <v>144</v>
      </c>
      <c r="W58" s="115"/>
      <c r="X58" s="124"/>
      <c r="Y58" s="118"/>
      <c r="Z58" s="117" t="s">
        <v>134</v>
      </c>
      <c r="AA58" s="135"/>
      <c r="AB58" s="134"/>
      <c r="AC58" s="125" t="s">
        <v>144</v>
      </c>
      <c r="AD58" s="115"/>
      <c r="AE58" s="124"/>
      <c r="AF58" s="414"/>
      <c r="AG58" s="415"/>
      <c r="AH58" s="415"/>
      <c r="AI58" s="133"/>
      <c r="AJ58" s="138" t="s">
        <v>144</v>
      </c>
      <c r="AK58" s="81"/>
    </row>
    <row r="59" spans="1:37" ht="18.75" customHeight="1" x14ac:dyDescent="0.2">
      <c r="A59" s="98"/>
      <c r="B59" s="126">
        <f t="shared" si="0"/>
        <v>37</v>
      </c>
      <c r="C59" s="126"/>
      <c r="D59" s="113"/>
      <c r="E59" s="111"/>
      <c r="F59" s="414"/>
      <c r="G59" s="415"/>
      <c r="H59" s="125" t="s">
        <v>144</v>
      </c>
      <c r="I59" s="115"/>
      <c r="J59" s="124"/>
      <c r="K59" s="120"/>
      <c r="L59" s="119" t="s">
        <v>134</v>
      </c>
      <c r="M59" s="137"/>
      <c r="N59" s="136"/>
      <c r="O59" s="125" t="s">
        <v>142</v>
      </c>
      <c r="P59" s="115"/>
      <c r="Q59" s="119"/>
      <c r="R59" s="118"/>
      <c r="S59" s="117" t="s">
        <v>134</v>
      </c>
      <c r="T59" s="135"/>
      <c r="U59" s="134"/>
      <c r="V59" s="125" t="s">
        <v>144</v>
      </c>
      <c r="W59" s="115"/>
      <c r="X59" s="124"/>
      <c r="Y59" s="118"/>
      <c r="Z59" s="117" t="s">
        <v>134</v>
      </c>
      <c r="AA59" s="135"/>
      <c r="AB59" s="134"/>
      <c r="AC59" s="125" t="s">
        <v>144</v>
      </c>
      <c r="AD59" s="115"/>
      <c r="AE59" s="124"/>
      <c r="AF59" s="414"/>
      <c r="AG59" s="415"/>
      <c r="AH59" s="415"/>
      <c r="AI59" s="133"/>
      <c r="AJ59" s="138" t="s">
        <v>144</v>
      </c>
      <c r="AK59" s="81"/>
    </row>
    <row r="60" spans="1:37" ht="18.75" customHeight="1" x14ac:dyDescent="0.2">
      <c r="A60" s="98"/>
      <c r="B60" s="126">
        <f t="shared" si="0"/>
        <v>38</v>
      </c>
      <c r="C60" s="126"/>
      <c r="D60" s="113"/>
      <c r="E60" s="111"/>
      <c r="F60" s="414"/>
      <c r="G60" s="415"/>
      <c r="H60" s="125" t="s">
        <v>144</v>
      </c>
      <c r="I60" s="115"/>
      <c r="J60" s="124"/>
      <c r="K60" s="120"/>
      <c r="L60" s="119" t="s">
        <v>134</v>
      </c>
      <c r="M60" s="137"/>
      <c r="N60" s="136"/>
      <c r="O60" s="125" t="s">
        <v>142</v>
      </c>
      <c r="P60" s="115"/>
      <c r="Q60" s="119"/>
      <c r="R60" s="118"/>
      <c r="S60" s="117" t="s">
        <v>134</v>
      </c>
      <c r="T60" s="135"/>
      <c r="U60" s="134"/>
      <c r="V60" s="125" t="s">
        <v>144</v>
      </c>
      <c r="W60" s="115"/>
      <c r="X60" s="124"/>
      <c r="Y60" s="118"/>
      <c r="Z60" s="117" t="s">
        <v>134</v>
      </c>
      <c r="AA60" s="135"/>
      <c r="AB60" s="134"/>
      <c r="AC60" s="125" t="s">
        <v>144</v>
      </c>
      <c r="AD60" s="115"/>
      <c r="AE60" s="124"/>
      <c r="AF60" s="414"/>
      <c r="AG60" s="415"/>
      <c r="AH60" s="415"/>
      <c r="AI60" s="133"/>
      <c r="AJ60" s="132" t="s">
        <v>144</v>
      </c>
      <c r="AK60" s="81"/>
    </row>
    <row r="61" spans="1:37" ht="18.75" customHeight="1" x14ac:dyDescent="0.2">
      <c r="A61" s="98"/>
      <c r="B61" s="126">
        <f t="shared" si="0"/>
        <v>39</v>
      </c>
      <c r="C61" s="126"/>
      <c r="D61" s="113"/>
      <c r="E61" s="111"/>
      <c r="F61" s="414"/>
      <c r="G61" s="415"/>
      <c r="H61" s="125" t="s">
        <v>144</v>
      </c>
      <c r="I61" s="115"/>
      <c r="J61" s="124"/>
      <c r="K61" s="120"/>
      <c r="L61" s="119" t="s">
        <v>134</v>
      </c>
      <c r="M61" s="137"/>
      <c r="N61" s="136"/>
      <c r="O61" s="125" t="s">
        <v>142</v>
      </c>
      <c r="P61" s="115"/>
      <c r="Q61" s="119"/>
      <c r="R61" s="118"/>
      <c r="S61" s="117" t="s">
        <v>134</v>
      </c>
      <c r="T61" s="135"/>
      <c r="U61" s="134"/>
      <c r="V61" s="125" t="s">
        <v>144</v>
      </c>
      <c r="W61" s="115"/>
      <c r="X61" s="124"/>
      <c r="Y61" s="118"/>
      <c r="Z61" s="117" t="s">
        <v>134</v>
      </c>
      <c r="AA61" s="135"/>
      <c r="AB61" s="134"/>
      <c r="AC61" s="125" t="s">
        <v>144</v>
      </c>
      <c r="AD61" s="115"/>
      <c r="AE61" s="124"/>
      <c r="AF61" s="414"/>
      <c r="AG61" s="415"/>
      <c r="AH61" s="415"/>
      <c r="AI61" s="133"/>
      <c r="AJ61" s="132" t="s">
        <v>144</v>
      </c>
      <c r="AK61" s="81"/>
    </row>
    <row r="62" spans="1:37" ht="18.75" customHeight="1" x14ac:dyDescent="0.2">
      <c r="A62" s="98"/>
      <c r="B62" s="126">
        <f t="shared" si="0"/>
        <v>40</v>
      </c>
      <c r="C62" s="126"/>
      <c r="D62" s="113"/>
      <c r="E62" s="111"/>
      <c r="F62" s="414"/>
      <c r="G62" s="415"/>
      <c r="H62" s="125" t="s">
        <v>144</v>
      </c>
      <c r="I62" s="115"/>
      <c r="J62" s="124"/>
      <c r="K62" s="120"/>
      <c r="L62" s="119" t="s">
        <v>134</v>
      </c>
      <c r="M62" s="137"/>
      <c r="N62" s="136"/>
      <c r="O62" s="125" t="s">
        <v>142</v>
      </c>
      <c r="P62" s="115"/>
      <c r="Q62" s="119"/>
      <c r="R62" s="118"/>
      <c r="S62" s="117" t="s">
        <v>134</v>
      </c>
      <c r="T62" s="135"/>
      <c r="U62" s="134"/>
      <c r="V62" s="125" t="s">
        <v>144</v>
      </c>
      <c r="W62" s="115"/>
      <c r="X62" s="124"/>
      <c r="Y62" s="118"/>
      <c r="Z62" s="117" t="s">
        <v>134</v>
      </c>
      <c r="AA62" s="135"/>
      <c r="AB62" s="134"/>
      <c r="AC62" s="125" t="s">
        <v>144</v>
      </c>
      <c r="AD62" s="115"/>
      <c r="AE62" s="124"/>
      <c r="AF62" s="414"/>
      <c r="AG62" s="415"/>
      <c r="AH62" s="415"/>
      <c r="AI62" s="133"/>
      <c r="AJ62" s="132" t="s">
        <v>144</v>
      </c>
      <c r="AK62" s="81"/>
    </row>
    <row r="63" spans="1:37" ht="18.75" customHeight="1" thickBot="1" x14ac:dyDescent="0.25">
      <c r="A63" s="131"/>
      <c r="B63" s="130"/>
      <c r="C63" s="111"/>
      <c r="D63" s="112"/>
      <c r="E63" s="129"/>
      <c r="F63" s="127"/>
      <c r="G63" s="127"/>
      <c r="H63" s="125"/>
      <c r="I63" s="115"/>
      <c r="J63" s="124"/>
      <c r="K63" s="128"/>
      <c r="L63" s="128"/>
      <c r="M63" s="128"/>
      <c r="N63" s="124"/>
      <c r="O63" s="125"/>
      <c r="P63" s="115"/>
      <c r="Q63" s="115"/>
      <c r="R63" s="127"/>
      <c r="S63" s="127"/>
      <c r="T63" s="127"/>
      <c r="U63" s="123"/>
      <c r="V63" s="125"/>
      <c r="W63" s="115"/>
      <c r="X63" s="124"/>
      <c r="Y63" s="127"/>
      <c r="Z63" s="127"/>
      <c r="AA63" s="127"/>
      <c r="AB63" s="123"/>
      <c r="AC63" s="125"/>
      <c r="AD63" s="115"/>
      <c r="AE63" s="124"/>
      <c r="AF63" s="127"/>
      <c r="AG63" s="127"/>
      <c r="AH63" s="127"/>
      <c r="AI63" s="122"/>
      <c r="AJ63" s="121"/>
      <c r="AK63" s="81"/>
    </row>
    <row r="64" spans="1:37" x14ac:dyDescent="0.2">
      <c r="A64" s="98"/>
      <c r="B64" s="126"/>
      <c r="C64" s="126"/>
      <c r="D64" s="113"/>
      <c r="E64" s="111"/>
      <c r="F64" s="117"/>
      <c r="G64" s="117"/>
      <c r="H64" s="125"/>
      <c r="I64" s="115"/>
      <c r="J64" s="124"/>
      <c r="K64" s="124"/>
      <c r="L64" s="119"/>
      <c r="M64" s="124"/>
      <c r="N64" s="124"/>
      <c r="O64" s="125"/>
      <c r="P64" s="115"/>
      <c r="Q64" s="124"/>
      <c r="R64" s="123"/>
      <c r="S64" s="117"/>
      <c r="T64" s="123"/>
      <c r="U64" s="123"/>
      <c r="V64" s="125"/>
      <c r="W64" s="115"/>
      <c r="X64" s="124"/>
      <c r="Y64" s="123"/>
      <c r="Z64" s="117"/>
      <c r="AA64" s="123"/>
      <c r="AB64" s="123"/>
      <c r="AC64" s="125"/>
      <c r="AD64" s="115"/>
      <c r="AE64" s="124"/>
      <c r="AF64" s="123"/>
      <c r="AG64" s="117"/>
      <c r="AH64" s="123"/>
      <c r="AI64" s="122"/>
      <c r="AJ64" s="121"/>
      <c r="AK64" s="81"/>
    </row>
    <row r="65" spans="1:37" ht="14.25" x14ac:dyDescent="0.2">
      <c r="A65" s="98"/>
      <c r="B65" s="114" t="s">
        <v>143</v>
      </c>
      <c r="C65" s="114"/>
      <c r="D65" s="113"/>
      <c r="E65" s="112"/>
      <c r="F65" s="414">
        <f>SUM(F23:G62)</f>
        <v>0</v>
      </c>
      <c r="G65" s="415"/>
      <c r="H65" s="116" t="s">
        <v>141</v>
      </c>
      <c r="I65" s="115"/>
      <c r="J65" s="115"/>
      <c r="K65" s="120">
        <f>SUM(K23:K62)</f>
        <v>0</v>
      </c>
      <c r="L65" s="119" t="s">
        <v>134</v>
      </c>
      <c r="M65" s="418">
        <f>SUM(M23:M62)</f>
        <v>0</v>
      </c>
      <c r="N65" s="419"/>
      <c r="O65" s="116" t="s">
        <v>142</v>
      </c>
      <c r="P65" s="115"/>
      <c r="Q65" s="119"/>
      <c r="R65" s="118">
        <f>SUM(R23:R62)</f>
        <v>0</v>
      </c>
      <c r="S65" s="117" t="s">
        <v>134</v>
      </c>
      <c r="T65" s="414">
        <f>SUM(T23:T62)</f>
        <v>0</v>
      </c>
      <c r="U65" s="415"/>
      <c r="V65" s="116" t="s">
        <v>141</v>
      </c>
      <c r="W65" s="115"/>
      <c r="X65" s="115"/>
      <c r="Y65" s="118">
        <f>SUM(Y23:Y62)</f>
        <v>0</v>
      </c>
      <c r="Z65" s="117" t="s">
        <v>134</v>
      </c>
      <c r="AA65" s="414">
        <f>SUM(AA23:AA62)</f>
        <v>0</v>
      </c>
      <c r="AB65" s="415"/>
      <c r="AC65" s="116" t="s">
        <v>141</v>
      </c>
      <c r="AD65" s="115"/>
      <c r="AE65" s="115"/>
      <c r="AF65" s="414">
        <f>SUM(AF23:AH62)</f>
        <v>0</v>
      </c>
      <c r="AG65" s="415"/>
      <c r="AH65" s="415"/>
      <c r="AI65" s="415"/>
      <c r="AJ65" s="106" t="s">
        <v>141</v>
      </c>
      <c r="AK65" s="81"/>
    </row>
    <row r="66" spans="1:37" ht="18" customHeight="1" x14ac:dyDescent="0.2">
      <c r="A66" s="98"/>
      <c r="B66" s="114"/>
      <c r="C66" s="114"/>
      <c r="D66" s="113"/>
      <c r="E66" s="112"/>
      <c r="F66" s="107"/>
      <c r="G66" s="94"/>
      <c r="H66" s="110"/>
      <c r="I66" s="109"/>
      <c r="J66" s="108"/>
      <c r="K66" s="111"/>
      <c r="L66" s="111"/>
      <c r="M66" s="83"/>
      <c r="N66" s="94"/>
      <c r="O66" s="110"/>
      <c r="P66" s="109"/>
      <c r="Q66" s="107"/>
      <c r="R66" s="94"/>
      <c r="S66" s="107"/>
      <c r="T66" s="94"/>
      <c r="U66" s="94"/>
      <c r="V66" s="110"/>
      <c r="W66" s="109"/>
      <c r="X66" s="108"/>
      <c r="Y66" s="107"/>
      <c r="Z66" s="107"/>
      <c r="AA66" s="94"/>
      <c r="AB66" s="94"/>
      <c r="AC66" s="110"/>
      <c r="AD66" s="109"/>
      <c r="AE66" s="108"/>
      <c r="AF66" s="107"/>
      <c r="AG66" s="107"/>
      <c r="AH66" s="94"/>
      <c r="AI66" s="83"/>
      <c r="AJ66" s="106"/>
      <c r="AK66" s="81"/>
    </row>
    <row r="67" spans="1:37" x14ac:dyDescent="0.2">
      <c r="A67" s="105"/>
      <c r="B67" s="96"/>
      <c r="C67" s="96"/>
      <c r="D67" s="95"/>
      <c r="E67" s="83"/>
      <c r="F67" s="94"/>
      <c r="G67" s="94"/>
      <c r="H67" s="93"/>
      <c r="I67" s="92"/>
      <c r="J67" s="94"/>
      <c r="K67" s="104" t="s">
        <v>140</v>
      </c>
      <c r="L67" s="104"/>
      <c r="M67" s="104" t="s">
        <v>139</v>
      </c>
      <c r="N67" s="102"/>
      <c r="O67" s="102"/>
      <c r="P67" s="103"/>
      <c r="Q67" s="102"/>
      <c r="R67" s="102" t="s">
        <v>140</v>
      </c>
      <c r="S67" s="102"/>
      <c r="T67" s="102" t="s">
        <v>139</v>
      </c>
      <c r="U67" s="102"/>
      <c r="V67" s="102"/>
      <c r="W67" s="103"/>
      <c r="X67" s="102"/>
      <c r="Y67" s="102" t="s">
        <v>140</v>
      </c>
      <c r="Z67" s="102"/>
      <c r="AA67" s="102" t="s">
        <v>139</v>
      </c>
      <c r="AB67" s="102"/>
      <c r="AC67" s="102"/>
      <c r="AD67" s="103"/>
      <c r="AE67" s="102"/>
      <c r="AF67" s="102"/>
      <c r="AG67" s="102" t="s">
        <v>139</v>
      </c>
      <c r="AH67" s="101"/>
      <c r="AI67" s="100"/>
      <c r="AJ67" s="99"/>
      <c r="AK67" s="81"/>
    </row>
    <row r="68" spans="1:37" ht="23.25" customHeight="1" x14ac:dyDescent="0.2">
      <c r="A68" s="98"/>
      <c r="B68" s="97" t="s">
        <v>138</v>
      </c>
      <c r="C68" s="96"/>
      <c r="D68" s="95"/>
      <c r="E68" s="83"/>
      <c r="F68" s="94"/>
      <c r="G68" s="94"/>
      <c r="H68" s="93"/>
      <c r="I68" s="92" t="s">
        <v>137</v>
      </c>
      <c r="J68" s="91"/>
      <c r="K68" s="90" t="e">
        <f>K65/K13</f>
        <v>#DIV/0!</v>
      </c>
      <c r="L68" s="89" t="s">
        <v>134</v>
      </c>
      <c r="M68" s="88" t="e">
        <f>M65/K13</f>
        <v>#DIV/0!</v>
      </c>
      <c r="N68" s="87"/>
      <c r="O68" s="86"/>
      <c r="P68" s="85" t="s">
        <v>136</v>
      </c>
      <c r="Q68" s="85"/>
      <c r="R68" s="90" t="e">
        <f>R65/K13/10000</f>
        <v>#DIV/0!</v>
      </c>
      <c r="S68" s="89" t="s">
        <v>134</v>
      </c>
      <c r="T68" s="88" t="e">
        <f>T65/K13/10000</f>
        <v>#DIV/0!</v>
      </c>
      <c r="U68" s="87"/>
      <c r="V68" s="86"/>
      <c r="W68" s="85" t="s">
        <v>135</v>
      </c>
      <c r="X68" s="85"/>
      <c r="Y68" s="90" t="e">
        <f>Y65/F65</f>
        <v>#DIV/0!</v>
      </c>
      <c r="Z68" s="89" t="s">
        <v>134</v>
      </c>
      <c r="AA68" s="88" t="e">
        <f>AA65/F65</f>
        <v>#DIV/0!</v>
      </c>
      <c r="AB68" s="87"/>
      <c r="AC68" s="86"/>
      <c r="AD68" s="85" t="s">
        <v>133</v>
      </c>
      <c r="AE68" s="84"/>
      <c r="AF68" s="422" t="e">
        <f>AF65/F65</f>
        <v>#DIV/0!</v>
      </c>
      <c r="AG68" s="423"/>
      <c r="AH68" s="423"/>
      <c r="AI68" s="83"/>
      <c r="AJ68" s="82"/>
      <c r="AK68" s="81"/>
    </row>
    <row r="69" spans="1:37" ht="7.5" customHeight="1" x14ac:dyDescent="0.2">
      <c r="A69" s="80"/>
      <c r="B69" s="79"/>
      <c r="C69" s="79"/>
      <c r="D69" s="77"/>
      <c r="E69" s="78"/>
      <c r="F69" s="78"/>
      <c r="G69" s="78"/>
      <c r="H69" s="75"/>
      <c r="I69" s="77"/>
      <c r="J69" s="76"/>
      <c r="K69" s="76"/>
      <c r="L69" s="76"/>
      <c r="M69" s="76"/>
      <c r="N69" s="76"/>
      <c r="O69" s="75"/>
      <c r="P69" s="77"/>
      <c r="Q69" s="76"/>
      <c r="R69" s="76"/>
      <c r="S69" s="76"/>
      <c r="T69" s="76"/>
      <c r="U69" s="76"/>
      <c r="V69" s="75"/>
      <c r="W69" s="77"/>
      <c r="X69" s="76"/>
      <c r="Y69" s="76"/>
      <c r="Z69" s="76"/>
      <c r="AA69" s="76"/>
      <c r="AB69" s="76"/>
      <c r="AC69" s="75"/>
      <c r="AD69" s="77"/>
      <c r="AE69" s="76"/>
      <c r="AF69" s="76"/>
      <c r="AG69" s="76"/>
      <c r="AH69" s="76"/>
      <c r="AI69" s="76"/>
      <c r="AJ69" s="75"/>
      <c r="AK69" s="74"/>
    </row>
    <row r="70" spans="1:37" ht="5.25" customHeight="1" x14ac:dyDescent="0.2">
      <c r="B70" s="73"/>
      <c r="C70" s="73"/>
    </row>
    <row r="71" spans="1:37" x14ac:dyDescent="0.2">
      <c r="A71" s="72" t="s">
        <v>132</v>
      </c>
      <c r="B71" s="50"/>
    </row>
    <row r="72" spans="1:37" x14ac:dyDescent="0.2">
      <c r="A72" s="72" t="s">
        <v>131</v>
      </c>
      <c r="B72" s="50"/>
    </row>
    <row r="73" spans="1:37" s="51" customFormat="1" x14ac:dyDescent="0.2">
      <c r="A73" s="72"/>
      <c r="B73" s="51" t="s">
        <v>130</v>
      </c>
      <c r="C73" s="72"/>
      <c r="D73" s="71"/>
      <c r="I73" s="71"/>
      <c r="P73" s="71"/>
      <c r="W73" s="71"/>
      <c r="AD73" s="71"/>
    </row>
    <row r="74" spans="1:37" s="61" customFormat="1" x14ac:dyDescent="0.2">
      <c r="A74" s="70"/>
      <c r="C74" s="67"/>
      <c r="D74" s="63"/>
      <c r="H74" s="62"/>
      <c r="I74" s="63"/>
      <c r="O74" s="62"/>
      <c r="P74" s="63"/>
      <c r="V74" s="62"/>
      <c r="W74" s="63"/>
      <c r="AC74" s="62"/>
      <c r="AD74" s="63"/>
      <c r="AJ74" s="62"/>
    </row>
    <row r="75" spans="1:37" s="61" customFormat="1" x14ac:dyDescent="0.2">
      <c r="B75" s="67" t="s">
        <v>129</v>
      </c>
      <c r="C75" s="67"/>
      <c r="D75" s="63"/>
      <c r="F75" s="69" t="e">
        <f>IF(K68-K10&lt;0,"La DL (min) telle que fixée par le PAG n'est pas respectée","")</f>
        <v>#DIV/0!</v>
      </c>
      <c r="H75" s="62"/>
      <c r="I75" s="63"/>
      <c r="O75" s="69" t="e">
        <f>IF(Y68-Y10&lt;0,"Le COS (min) tel que fixé par le PAG n'est pas respecté","")</f>
        <v>#DIV/0!</v>
      </c>
      <c r="P75" s="63"/>
      <c r="V75" s="62"/>
      <c r="W75" s="63"/>
      <c r="AC75" s="62"/>
      <c r="AD75" s="63"/>
      <c r="AJ75" s="62"/>
    </row>
    <row r="76" spans="1:37" s="61" customFormat="1" x14ac:dyDescent="0.2">
      <c r="B76" s="67"/>
      <c r="C76" s="67"/>
      <c r="D76" s="63"/>
      <c r="F76" s="69" t="e">
        <f>IF(M68-M10&gt;0,"La DL (max) telle que fixée par le PAG n'est pas respectée","")</f>
        <v>#DIV/0!</v>
      </c>
      <c r="H76" s="62"/>
      <c r="I76" s="63"/>
      <c r="O76" s="69" t="e">
        <f>IF(AA68-AA10&gt;0,"Le COS (max) tel que fixé par le PAG n'est pas respecté","")</f>
        <v>#DIV/0!</v>
      </c>
      <c r="P76" s="63"/>
      <c r="V76" s="62"/>
      <c r="W76" s="63"/>
      <c r="AC76" s="62"/>
      <c r="AD76" s="63"/>
      <c r="AJ76" s="62"/>
    </row>
    <row r="77" spans="1:37" s="61" customFormat="1" ht="12.75" customHeight="1" x14ac:dyDescent="0.2">
      <c r="B77" s="67"/>
      <c r="C77" s="67"/>
      <c r="D77" s="63"/>
      <c r="F77" s="69" t="e">
        <f>IF(R68-R10&lt;0,"Le CUS (min) tel que fixé par le PAG n'est pas respecté","")</f>
        <v>#DIV/0!</v>
      </c>
      <c r="H77" s="62"/>
      <c r="I77" s="63"/>
      <c r="O77" s="69" t="e">
        <f>IF(AF68-AF10&gt;0,"Le CSS (max) tel que fixé par le PAG n'est pas respecté","")</f>
        <v>#DIV/0!</v>
      </c>
      <c r="P77" s="63"/>
      <c r="V77" s="62"/>
      <c r="W77" s="63"/>
      <c r="AC77" s="62"/>
      <c r="AD77" s="63"/>
      <c r="AJ77" s="62"/>
    </row>
    <row r="78" spans="1:37" s="61" customFormat="1" x14ac:dyDescent="0.2">
      <c r="B78" s="67"/>
      <c r="C78" s="67"/>
      <c r="D78" s="63"/>
      <c r="F78" s="69" t="e">
        <f>IF(T68-T10&gt;0,"Le CUS (max) tel que fixé par le PAG n'est pas respecté","")</f>
        <v>#DIV/0!</v>
      </c>
      <c r="H78" s="62"/>
      <c r="I78" s="63"/>
      <c r="O78" s="62"/>
      <c r="P78" s="63"/>
      <c r="V78" s="62"/>
      <c r="W78" s="63"/>
      <c r="AC78" s="62"/>
      <c r="AD78" s="63"/>
      <c r="AJ78" s="62"/>
    </row>
    <row r="79" spans="1:37" s="61" customFormat="1" x14ac:dyDescent="0.2">
      <c r="B79" s="67"/>
      <c r="C79" s="67"/>
      <c r="D79" s="63"/>
      <c r="H79" s="62"/>
      <c r="I79" s="63"/>
      <c r="O79" s="62"/>
      <c r="P79" s="63"/>
      <c r="V79" s="62"/>
      <c r="W79" s="63"/>
      <c r="AC79" s="62"/>
      <c r="AD79" s="63"/>
      <c r="AJ79" s="62"/>
    </row>
    <row r="80" spans="1:37" s="64" customFormat="1" ht="4.5" customHeight="1" x14ac:dyDescent="0.2">
      <c r="B80" s="67"/>
      <c r="C80" s="67"/>
      <c r="D80" s="65"/>
      <c r="H80" s="66"/>
      <c r="I80" s="65"/>
      <c r="O80" s="66"/>
      <c r="P80" s="65"/>
      <c r="V80" s="66"/>
      <c r="W80" s="65"/>
      <c r="AC80" s="66"/>
      <c r="AD80" s="65"/>
      <c r="AJ80" s="66"/>
    </row>
    <row r="81" spans="1:36" s="61" customFormat="1" ht="6" customHeight="1" x14ac:dyDescent="0.2">
      <c r="B81" s="68"/>
      <c r="C81" s="68"/>
      <c r="D81" s="63"/>
      <c r="H81" s="62"/>
      <c r="I81" s="63"/>
      <c r="O81" s="62"/>
      <c r="P81" s="63"/>
      <c r="V81" s="62"/>
      <c r="W81" s="63"/>
      <c r="AC81" s="62"/>
      <c r="AD81" s="63"/>
      <c r="AJ81" s="62"/>
    </row>
    <row r="82" spans="1:36" s="61" customFormat="1" x14ac:dyDescent="0.2">
      <c r="B82" s="67"/>
      <c r="C82" s="67"/>
      <c r="D82" s="63"/>
      <c r="G82" s="64"/>
      <c r="H82" s="66"/>
      <c r="I82" s="65"/>
      <c r="J82" s="64"/>
      <c r="K82" s="64"/>
      <c r="L82" s="64"/>
      <c r="O82" s="62"/>
      <c r="P82" s="63"/>
      <c r="V82" s="62"/>
      <c r="W82" s="63"/>
      <c r="AC82" s="62"/>
      <c r="AD82" s="63"/>
      <c r="AJ82" s="62"/>
    </row>
    <row r="83" spans="1:36" s="61" customFormat="1" ht="12.75" customHeight="1" x14ac:dyDescent="0.2">
      <c r="B83" s="67"/>
      <c r="C83" s="67"/>
      <c r="D83" s="63"/>
      <c r="G83" s="64"/>
      <c r="H83" s="66"/>
      <c r="I83" s="65"/>
      <c r="J83" s="64"/>
      <c r="K83" s="64"/>
      <c r="L83" s="64"/>
      <c r="O83" s="62"/>
      <c r="P83" s="63"/>
      <c r="V83" s="62"/>
      <c r="W83" s="63"/>
      <c r="AC83" s="62"/>
      <c r="AD83" s="63"/>
      <c r="AJ83" s="62"/>
    </row>
    <row r="84" spans="1:36" s="61" customFormat="1" ht="13.5" customHeight="1" x14ac:dyDescent="0.2">
      <c r="B84" s="67"/>
      <c r="C84" s="67"/>
      <c r="D84" s="63"/>
      <c r="G84" s="64"/>
      <c r="H84" s="66"/>
      <c r="I84" s="65"/>
      <c r="J84" s="64"/>
      <c r="K84" s="64"/>
      <c r="L84" s="64"/>
      <c r="O84" s="62"/>
      <c r="P84" s="63"/>
      <c r="V84" s="62"/>
      <c r="W84" s="63"/>
      <c r="AC84" s="62"/>
      <c r="AD84" s="63"/>
      <c r="AJ84" s="62"/>
    </row>
    <row r="85" spans="1:36" s="61" customFormat="1" ht="12.75" customHeight="1" x14ac:dyDescent="0.2">
      <c r="B85" s="67"/>
      <c r="C85" s="67"/>
      <c r="D85" s="63"/>
      <c r="G85" s="64"/>
      <c r="H85" s="66"/>
      <c r="I85" s="65"/>
      <c r="J85" s="64"/>
      <c r="K85" s="64"/>
      <c r="L85" s="64"/>
      <c r="O85" s="62"/>
      <c r="P85" s="63"/>
      <c r="V85" s="62"/>
      <c r="W85" s="63"/>
      <c r="AC85" s="62"/>
      <c r="AD85" s="63"/>
      <c r="AJ85" s="62"/>
    </row>
    <row r="86" spans="1:36" ht="12.75" customHeight="1" x14ac:dyDescent="0.2">
      <c r="G86" s="55"/>
      <c r="H86" s="57"/>
      <c r="I86" s="56"/>
      <c r="J86" s="55"/>
      <c r="K86" s="55"/>
      <c r="L86" s="55"/>
    </row>
    <row r="87" spans="1:36" ht="12.75" customHeight="1" x14ac:dyDescent="0.2">
      <c r="G87" s="55"/>
      <c r="H87" s="57"/>
      <c r="I87" s="56"/>
      <c r="J87" s="55"/>
      <c r="K87" s="55"/>
      <c r="L87" s="55"/>
    </row>
    <row r="88" spans="1:36" ht="4.5" customHeight="1" x14ac:dyDescent="0.2">
      <c r="G88" s="55"/>
      <c r="H88" s="57"/>
      <c r="I88" s="56"/>
      <c r="J88" s="55"/>
      <c r="K88" s="55"/>
      <c r="L88" s="55"/>
    </row>
    <row r="89" spans="1:36" ht="6" customHeight="1" x14ac:dyDescent="0.2">
      <c r="G89" s="55"/>
      <c r="H89" s="57"/>
      <c r="I89" s="56"/>
      <c r="J89" s="55"/>
      <c r="K89" s="55"/>
      <c r="L89" s="55"/>
    </row>
    <row r="90" spans="1:36" x14ac:dyDescent="0.2">
      <c r="A90" s="55"/>
      <c r="D90" s="56"/>
      <c r="E90" s="55"/>
      <c r="F90" s="55"/>
      <c r="G90" s="55"/>
      <c r="H90" s="57"/>
      <c r="I90" s="56"/>
      <c r="J90" s="55"/>
      <c r="K90" s="55"/>
      <c r="L90" s="55"/>
    </row>
    <row r="91" spans="1:36" ht="12.75" customHeight="1" x14ac:dyDescent="0.2">
      <c r="A91" s="55"/>
      <c r="B91" s="54"/>
      <c r="C91" s="54"/>
      <c r="D91" s="60"/>
      <c r="E91" s="59"/>
      <c r="F91" s="59"/>
      <c r="G91" s="59"/>
      <c r="H91" s="58"/>
      <c r="I91" s="56"/>
      <c r="J91" s="55"/>
      <c r="K91" s="55"/>
      <c r="L91" s="55"/>
    </row>
    <row r="92" spans="1:36" x14ac:dyDescent="0.2">
      <c r="A92" s="55"/>
      <c r="B92" s="54"/>
      <c r="C92" s="54"/>
      <c r="D92" s="56"/>
      <c r="E92" s="55"/>
      <c r="F92" s="55"/>
      <c r="G92" s="55"/>
      <c r="H92" s="57"/>
      <c r="I92" s="56"/>
      <c r="J92" s="55"/>
      <c r="K92" s="55"/>
      <c r="L92" s="55"/>
    </row>
    <row r="93" spans="1:36" x14ac:dyDescent="0.2">
      <c r="B93" s="54"/>
      <c r="C93" s="54"/>
    </row>
    <row r="96" spans="1:36" ht="4.5" customHeight="1" x14ac:dyDescent="0.2"/>
  </sheetData>
  <mergeCells count="89">
    <mergeCell ref="AF68:AH68"/>
    <mergeCell ref="AF10:AH10"/>
    <mergeCell ref="AF60:AH60"/>
    <mergeCell ref="AF47:AH47"/>
    <mergeCell ref="AF48:AH48"/>
    <mergeCell ref="AF31:AH31"/>
    <mergeCell ref="AF32:AH32"/>
    <mergeCell ref="AF33:AH33"/>
    <mergeCell ref="AF34:AH34"/>
    <mergeCell ref="AF35:AH35"/>
    <mergeCell ref="AF36:AH36"/>
    <mergeCell ref="AF51:AH51"/>
    <mergeCell ref="AF52:AH52"/>
    <mergeCell ref="AF53:AH53"/>
    <mergeCell ref="AF54:AH54"/>
    <mergeCell ref="AF55:AH55"/>
    <mergeCell ref="U3:AH3"/>
    <mergeCell ref="AF56:AH56"/>
    <mergeCell ref="AF57:AH57"/>
    <mergeCell ref="AF58:AH58"/>
    <mergeCell ref="AF59:AH59"/>
    <mergeCell ref="AF49:AH49"/>
    <mergeCell ref="AF50:AH50"/>
    <mergeCell ref="AF41:AH41"/>
    <mergeCell ref="AF42:AH42"/>
    <mergeCell ref="AF43:AH43"/>
    <mergeCell ref="AF44:AH44"/>
    <mergeCell ref="AF45:AH45"/>
    <mergeCell ref="AF37:AH37"/>
    <mergeCell ref="AF38:AH38"/>
    <mergeCell ref="AF39:AH39"/>
    <mergeCell ref="AF40:AH40"/>
    <mergeCell ref="AA65:AB65"/>
    <mergeCell ref="AF65:AI65"/>
    <mergeCell ref="AF23:AH23"/>
    <mergeCell ref="AF24:AH24"/>
    <mergeCell ref="AF25:AH25"/>
    <mergeCell ref="AF26:AH26"/>
    <mergeCell ref="AF27:AH27"/>
    <mergeCell ref="AF28:AH28"/>
    <mergeCell ref="AF29:AH29"/>
    <mergeCell ref="AF30:AH30"/>
    <mergeCell ref="AF46:AH46"/>
    <mergeCell ref="AF61:AH61"/>
    <mergeCell ref="AF62:AH62"/>
    <mergeCell ref="F55:G55"/>
    <mergeCell ref="F56:G56"/>
    <mergeCell ref="F57:G57"/>
    <mergeCell ref="M65:N65"/>
    <mergeCell ref="T65:U65"/>
    <mergeCell ref="F58:G58"/>
    <mergeCell ref="F59:G59"/>
    <mergeCell ref="F60:G60"/>
    <mergeCell ref="F62:G62"/>
    <mergeCell ref="F65:G65"/>
    <mergeCell ref="F61:G61"/>
    <mergeCell ref="F32:G32"/>
    <mergeCell ref="F33:G33"/>
    <mergeCell ref="F34:G34"/>
    <mergeCell ref="F35:G35"/>
    <mergeCell ref="F54:G54"/>
    <mergeCell ref="F43:G43"/>
    <mergeCell ref="F44:G44"/>
    <mergeCell ref="F45:G45"/>
    <mergeCell ref="F46:G46"/>
    <mergeCell ref="F47:G47"/>
    <mergeCell ref="F48:G48"/>
    <mergeCell ref="F49:G49"/>
    <mergeCell ref="F50:G50"/>
    <mergeCell ref="F51:G51"/>
    <mergeCell ref="F52:G52"/>
    <mergeCell ref="F53:G53"/>
    <mergeCell ref="F27:G27"/>
    <mergeCell ref="F28:G28"/>
    <mergeCell ref="F29:G29"/>
    <mergeCell ref="F30:G30"/>
    <mergeCell ref="F31:G31"/>
    <mergeCell ref="F20:H20"/>
    <mergeCell ref="F23:G23"/>
    <mergeCell ref="F24:G24"/>
    <mergeCell ref="F25:G25"/>
    <mergeCell ref="F26:G26"/>
    <mergeCell ref="F42:G42"/>
    <mergeCell ref="F36:G36"/>
    <mergeCell ref="F37:G37"/>
    <mergeCell ref="F38:G38"/>
    <mergeCell ref="F39:G39"/>
    <mergeCell ref="F40:G40"/>
    <mergeCell ref="F41:G41"/>
  </mergeCells>
  <pageMargins left="0.23622047244094491" right="0.23622047244094491" top="0.39370078740157483" bottom="0" header="0.31496062992125984" footer="0.31496062992125984"/>
  <pageSetup paperSize="9" scale="64"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K95"/>
  <sheetViews>
    <sheetView zoomScale="80" zoomScaleNormal="80" zoomScalePageLayoutView="30" workbookViewId="0">
      <selection activeCell="M25" sqref="M25"/>
    </sheetView>
  </sheetViews>
  <sheetFormatPr defaultColWidth="11.42578125" defaultRowHeight="12.75" x14ac:dyDescent="0.2"/>
  <cols>
    <col min="1" max="1" width="1.42578125" style="50" customWidth="1"/>
    <col min="2" max="2" width="4.28515625" style="53" customWidth="1"/>
    <col min="3" max="3" width="1.28515625" style="53" customWidth="1"/>
    <col min="4" max="4" width="5.7109375" style="52" customWidth="1"/>
    <col min="5" max="5" width="1.42578125" style="50" customWidth="1"/>
    <col min="6" max="7" width="9.28515625" style="50" customWidth="1"/>
    <col min="8" max="8" width="4.28515625" style="51" customWidth="1"/>
    <col min="9" max="9" width="6.140625" style="52" bestFit="1" customWidth="1"/>
    <col min="10" max="10" width="1.42578125" style="50" customWidth="1"/>
    <col min="11" max="11" width="8.140625" style="50" customWidth="1"/>
    <col min="12" max="12" width="1.42578125" style="50" customWidth="1"/>
    <col min="13" max="13" width="8.140625" style="50" customWidth="1"/>
    <col min="14" max="14" width="0.85546875" style="50" customWidth="1"/>
    <col min="15" max="15" width="4.28515625" style="51" customWidth="1"/>
    <col min="16" max="16" width="5.7109375" style="52" customWidth="1"/>
    <col min="17" max="17" width="1.42578125" style="50" customWidth="1"/>
    <col min="18" max="18" width="8.140625" style="50" customWidth="1"/>
    <col min="19" max="19" width="1.42578125" style="50" customWidth="1"/>
    <col min="20" max="20" width="8.140625" style="50" customWidth="1"/>
    <col min="21" max="21" width="0.7109375" style="50" customWidth="1"/>
    <col min="22" max="22" width="4.28515625" style="51" customWidth="1"/>
    <col min="23" max="23" width="5.7109375" style="52" customWidth="1"/>
    <col min="24" max="24" width="1.42578125" style="50" customWidth="1"/>
    <col min="25" max="25" width="8.140625" style="50" customWidth="1"/>
    <col min="26" max="26" width="1.42578125" style="50" customWidth="1"/>
    <col min="27" max="27" width="8.140625" style="50" customWidth="1"/>
    <col min="28" max="28" width="0.7109375" style="50" customWidth="1"/>
    <col min="29" max="29" width="4.28515625" style="51" customWidth="1"/>
    <col min="30" max="30" width="5.7109375" style="52" customWidth="1"/>
    <col min="31" max="31" width="1.42578125" style="50" customWidth="1"/>
    <col min="32" max="32" width="8.140625" style="50" customWidth="1"/>
    <col min="33" max="33" width="1.42578125" style="50" customWidth="1"/>
    <col min="34" max="34" width="8.140625" style="50" customWidth="1"/>
    <col min="35" max="35" width="0.7109375" style="50" customWidth="1"/>
    <col min="36" max="36" width="4.28515625" style="51" customWidth="1"/>
    <col min="37" max="37" width="1.42578125" style="50" customWidth="1"/>
    <col min="38" max="16384" width="11.42578125" style="50"/>
  </cols>
  <sheetData>
    <row r="1" spans="1:37" ht="27" x14ac:dyDescent="0.35">
      <c r="A1" s="209" t="s">
        <v>161</v>
      </c>
      <c r="C1" s="54"/>
      <c r="D1" s="56"/>
      <c r="E1" s="55"/>
      <c r="F1" s="55"/>
      <c r="G1" s="55"/>
      <c r="H1" s="57"/>
      <c r="I1" s="56"/>
      <c r="J1" s="55"/>
      <c r="K1" s="55"/>
      <c r="L1" s="55"/>
    </row>
    <row r="2" spans="1:37" x14ac:dyDescent="0.2">
      <c r="A2" s="55"/>
      <c r="C2" s="54"/>
      <c r="D2" s="56"/>
      <c r="E2" s="55"/>
      <c r="F2" s="55"/>
      <c r="G2" s="55"/>
      <c r="H2" s="57"/>
      <c r="I2" s="56"/>
      <c r="J2" s="55"/>
      <c r="K2" s="55"/>
      <c r="L2" s="55"/>
    </row>
    <row r="3" spans="1:37" s="204" customFormat="1" ht="19.5" customHeight="1" x14ac:dyDescent="0.3">
      <c r="A3" s="159"/>
      <c r="B3" s="162" t="s">
        <v>160</v>
      </c>
      <c r="C3" s="162"/>
      <c r="D3" s="208"/>
      <c r="E3" s="207"/>
      <c r="F3" s="207"/>
      <c r="G3" s="207"/>
      <c r="H3" s="206"/>
      <c r="I3" s="191"/>
      <c r="J3" s="160"/>
      <c r="K3" s="160"/>
      <c r="L3" s="160"/>
      <c r="M3" s="160"/>
      <c r="N3" s="160"/>
      <c r="O3" s="205"/>
      <c r="P3" s="159"/>
      <c r="Q3" s="160"/>
      <c r="R3" s="160"/>
      <c r="S3" s="160"/>
      <c r="T3" s="160"/>
      <c r="U3" s="420"/>
      <c r="V3" s="421"/>
      <c r="W3" s="421"/>
      <c r="X3" s="421"/>
      <c r="Y3" s="421"/>
      <c r="Z3" s="421"/>
      <c r="AA3" s="421"/>
      <c r="AB3" s="421"/>
      <c r="AC3" s="421"/>
      <c r="AD3" s="421"/>
      <c r="AE3" s="421"/>
      <c r="AF3" s="421"/>
      <c r="AG3" s="421"/>
      <c r="AH3" s="421"/>
      <c r="AI3" s="160"/>
      <c r="AJ3" s="205"/>
    </row>
    <row r="4" spans="1:37" s="199" customFormat="1" ht="15" customHeight="1" x14ac:dyDescent="0.2">
      <c r="A4" s="56"/>
      <c r="C4" s="183"/>
      <c r="D4" s="203"/>
      <c r="E4" s="202"/>
      <c r="F4" s="202"/>
      <c r="G4" s="202"/>
      <c r="H4" s="201"/>
      <c r="I4" s="140"/>
      <c r="J4" s="172"/>
      <c r="K4" s="172"/>
      <c r="L4" s="172"/>
      <c r="M4" s="172"/>
      <c r="N4" s="172"/>
      <c r="O4" s="200"/>
      <c r="P4" s="56"/>
      <c r="Q4" s="172"/>
      <c r="R4" s="172"/>
      <c r="S4" s="172"/>
      <c r="T4" s="172"/>
      <c r="U4" s="172"/>
      <c r="V4" s="200"/>
      <c r="W4" s="56"/>
      <c r="X4" s="172"/>
      <c r="Y4" s="172"/>
      <c r="Z4" s="172"/>
      <c r="AA4" s="172"/>
      <c r="AB4" s="172"/>
      <c r="AC4" s="200"/>
      <c r="AD4" s="56"/>
      <c r="AE4" s="172"/>
      <c r="AF4" s="172"/>
      <c r="AG4" s="172"/>
      <c r="AH4" s="172"/>
      <c r="AI4" s="172"/>
      <c r="AJ4" s="200"/>
    </row>
    <row r="5" spans="1:37" ht="7.5" customHeight="1" x14ac:dyDescent="0.2">
      <c r="A5" s="198"/>
      <c r="B5" s="170"/>
      <c r="C5" s="170"/>
      <c r="D5" s="195"/>
      <c r="E5" s="197"/>
      <c r="F5" s="197"/>
      <c r="G5" s="197"/>
      <c r="H5" s="196"/>
      <c r="I5" s="195"/>
      <c r="J5" s="166"/>
      <c r="K5" s="166"/>
      <c r="L5" s="166"/>
      <c r="M5" s="166"/>
      <c r="N5" s="166"/>
      <c r="O5" s="165"/>
      <c r="P5" s="167"/>
      <c r="Q5" s="166"/>
      <c r="R5" s="166"/>
      <c r="S5" s="166"/>
      <c r="T5" s="166"/>
      <c r="U5" s="166"/>
      <c r="V5" s="165"/>
      <c r="W5" s="167"/>
      <c r="X5" s="166"/>
      <c r="Y5" s="166"/>
      <c r="Z5" s="166"/>
      <c r="AA5" s="166"/>
      <c r="AB5" s="166"/>
      <c r="AC5" s="165"/>
      <c r="AD5" s="167"/>
      <c r="AE5" s="166"/>
      <c r="AF5" s="166"/>
      <c r="AG5" s="166"/>
      <c r="AH5" s="166"/>
      <c r="AI5" s="166"/>
      <c r="AJ5" s="165"/>
      <c r="AK5" s="164"/>
    </row>
    <row r="6" spans="1:37" s="155" customFormat="1" ht="18" x14ac:dyDescent="0.25">
      <c r="A6" s="194"/>
      <c r="B6" s="162" t="s">
        <v>159</v>
      </c>
      <c r="C6" s="193"/>
      <c r="D6" s="191"/>
      <c r="E6" s="192"/>
      <c r="F6" s="192"/>
      <c r="G6" s="192"/>
      <c r="H6" s="157"/>
      <c r="I6" s="191"/>
      <c r="J6" s="158"/>
      <c r="K6" s="158"/>
      <c r="L6" s="158"/>
      <c r="M6" s="158"/>
      <c r="N6" s="158"/>
      <c r="O6" s="157"/>
      <c r="P6" s="159"/>
      <c r="Q6" s="158"/>
      <c r="R6" s="158"/>
      <c r="S6" s="158"/>
      <c r="T6" s="158"/>
      <c r="U6" s="158"/>
      <c r="V6" s="157"/>
      <c r="W6" s="159"/>
      <c r="X6" s="158"/>
      <c r="Y6" s="158"/>
      <c r="Z6" s="158"/>
      <c r="AA6" s="158"/>
      <c r="AB6" s="158"/>
      <c r="AC6" s="157"/>
      <c r="AD6" s="159"/>
      <c r="AE6" s="158"/>
      <c r="AF6" s="158"/>
      <c r="AG6" s="158"/>
      <c r="AH6" s="158"/>
      <c r="AI6" s="158"/>
      <c r="AJ6" s="157"/>
      <c r="AK6" s="156"/>
    </row>
    <row r="7" spans="1:37" x14ac:dyDescent="0.2">
      <c r="A7" s="105"/>
      <c r="B7" s="54"/>
      <c r="C7" s="54"/>
      <c r="D7" s="56"/>
      <c r="E7" s="55"/>
      <c r="F7" s="55"/>
      <c r="G7" s="55"/>
      <c r="H7" s="57"/>
      <c r="I7" s="56"/>
      <c r="J7" s="55"/>
      <c r="K7" s="55"/>
      <c r="L7" s="55"/>
      <c r="M7" s="55"/>
      <c r="N7" s="55"/>
      <c r="O7" s="57"/>
      <c r="P7" s="56"/>
      <c r="Q7" s="55"/>
      <c r="R7" s="55"/>
      <c r="S7" s="55"/>
      <c r="T7" s="55"/>
      <c r="U7" s="55"/>
      <c r="V7" s="57"/>
      <c r="W7" s="56"/>
      <c r="X7" s="55"/>
      <c r="Y7" s="55"/>
      <c r="Z7" s="55"/>
      <c r="AA7" s="55"/>
      <c r="AB7" s="55"/>
      <c r="AC7" s="57"/>
      <c r="AD7" s="56"/>
      <c r="AE7" s="55"/>
      <c r="AF7" s="55"/>
      <c r="AG7" s="55"/>
      <c r="AH7" s="55"/>
      <c r="AI7" s="55"/>
      <c r="AJ7" s="57"/>
      <c r="AK7" s="81"/>
    </row>
    <row r="8" spans="1:37" x14ac:dyDescent="0.2">
      <c r="A8" s="105"/>
      <c r="B8" s="54"/>
      <c r="C8" s="54"/>
      <c r="D8" s="56"/>
      <c r="E8" s="55"/>
      <c r="F8" s="55"/>
      <c r="G8" s="55"/>
      <c r="H8" s="57"/>
      <c r="I8" s="56"/>
      <c r="J8" s="55"/>
      <c r="K8" s="144" t="s">
        <v>140</v>
      </c>
      <c r="L8" s="144"/>
      <c r="M8" s="144" t="s">
        <v>139</v>
      </c>
      <c r="N8" s="144"/>
      <c r="O8" s="144"/>
      <c r="P8" s="145"/>
      <c r="Q8" s="144"/>
      <c r="R8" s="144" t="s">
        <v>140</v>
      </c>
      <c r="S8" s="144"/>
      <c r="T8" s="144" t="s">
        <v>139</v>
      </c>
      <c r="U8" s="144"/>
      <c r="V8" s="144"/>
      <c r="W8" s="145"/>
      <c r="X8" s="144"/>
      <c r="Y8" s="144" t="s">
        <v>140</v>
      </c>
      <c r="Z8" s="144"/>
      <c r="AA8" s="144" t="s">
        <v>139</v>
      </c>
      <c r="AB8" s="144"/>
      <c r="AC8" s="144"/>
      <c r="AD8" s="145"/>
      <c r="AE8" s="144"/>
      <c r="AF8" s="144"/>
      <c r="AG8" s="144"/>
      <c r="AH8" s="55"/>
      <c r="AJ8" s="57"/>
      <c r="AK8" s="81"/>
    </row>
    <row r="9" spans="1:37" x14ac:dyDescent="0.2">
      <c r="A9" s="105"/>
      <c r="B9" s="54"/>
      <c r="C9" s="54"/>
      <c r="D9" s="56"/>
      <c r="E9" s="55"/>
      <c r="F9" s="55"/>
      <c r="G9" s="55"/>
      <c r="H9" s="57"/>
      <c r="I9" s="56"/>
      <c r="J9" s="55"/>
      <c r="K9" s="144"/>
      <c r="L9" s="144"/>
      <c r="M9" s="144"/>
      <c r="N9" s="144"/>
      <c r="O9" s="144"/>
      <c r="P9" s="145"/>
      <c r="Q9" s="144"/>
      <c r="R9" s="144"/>
      <c r="S9" s="144"/>
      <c r="T9" s="144"/>
      <c r="U9" s="144"/>
      <c r="V9" s="144"/>
      <c r="W9" s="145"/>
      <c r="X9" s="144"/>
      <c r="Y9" s="144"/>
      <c r="Z9" s="144"/>
      <c r="AA9" s="144"/>
      <c r="AB9" s="144"/>
      <c r="AC9" s="144"/>
      <c r="AD9" s="145"/>
      <c r="AE9" s="144"/>
      <c r="AF9" s="144"/>
      <c r="AG9" s="144"/>
      <c r="AH9" s="144"/>
      <c r="AI9" s="144"/>
      <c r="AJ9" s="57"/>
      <c r="AK9" s="81"/>
    </row>
    <row r="10" spans="1:37" x14ac:dyDescent="0.2">
      <c r="A10" s="98"/>
      <c r="B10" s="54" t="s">
        <v>174</v>
      </c>
      <c r="C10" s="54"/>
      <c r="D10" s="56"/>
      <c r="E10" s="55"/>
      <c r="F10" s="55"/>
      <c r="G10" s="55"/>
      <c r="H10" s="57"/>
      <c r="I10" s="56" t="s">
        <v>173</v>
      </c>
      <c r="J10" s="154"/>
      <c r="K10" s="218"/>
      <c r="L10" s="189" t="s">
        <v>134</v>
      </c>
      <c r="M10" s="217"/>
      <c r="N10" s="55"/>
      <c r="O10" s="187"/>
      <c r="P10" s="56" t="s">
        <v>155</v>
      </c>
      <c r="Q10" s="56"/>
      <c r="R10" s="186"/>
      <c r="S10" s="107" t="s">
        <v>134</v>
      </c>
      <c r="T10" s="185"/>
      <c r="U10" s="94"/>
      <c r="V10" s="184"/>
      <c r="W10" s="92" t="s">
        <v>24</v>
      </c>
      <c r="X10" s="92"/>
      <c r="Y10" s="186"/>
      <c r="Z10" s="107" t="s">
        <v>134</v>
      </c>
      <c r="AA10" s="185"/>
      <c r="AB10" s="94"/>
      <c r="AC10" s="184"/>
      <c r="AD10" s="92"/>
      <c r="AE10" s="94"/>
      <c r="AF10" s="428"/>
      <c r="AG10" s="429"/>
      <c r="AH10" s="429"/>
      <c r="AI10" s="55"/>
      <c r="AJ10" s="152"/>
      <c r="AK10" s="81"/>
    </row>
    <row r="11" spans="1:37" ht="6" customHeight="1" x14ac:dyDescent="0.2">
      <c r="A11" s="98"/>
      <c r="B11" s="54"/>
      <c r="C11" s="54"/>
      <c r="D11" s="56"/>
      <c r="E11" s="55"/>
      <c r="F11" s="55"/>
      <c r="G11" s="55"/>
      <c r="H11" s="57"/>
      <c r="I11" s="56"/>
      <c r="J11" s="55"/>
      <c r="K11" s="55"/>
      <c r="L11" s="55"/>
      <c r="M11" s="55"/>
      <c r="N11" s="55"/>
      <c r="O11" s="57"/>
      <c r="P11" s="56"/>
      <c r="Q11" s="55"/>
      <c r="R11" s="55"/>
      <c r="S11" s="55"/>
      <c r="T11" s="55"/>
      <c r="U11" s="55"/>
      <c r="V11" s="57"/>
      <c r="W11" s="56"/>
      <c r="X11" s="55"/>
      <c r="Y11" s="55"/>
      <c r="Z11" s="55"/>
      <c r="AA11" s="55"/>
      <c r="AB11" s="55"/>
      <c r="AC11" s="57"/>
      <c r="AD11" s="56"/>
      <c r="AE11" s="55"/>
      <c r="AF11" s="55"/>
      <c r="AG11" s="55"/>
      <c r="AH11" s="55"/>
      <c r="AI11" s="55"/>
      <c r="AJ11" s="57"/>
      <c r="AK11" s="81"/>
    </row>
    <row r="12" spans="1:37" ht="6" customHeight="1" x14ac:dyDescent="0.2">
      <c r="A12" s="98"/>
      <c r="B12" s="54"/>
      <c r="C12" s="54"/>
      <c r="D12" s="56"/>
      <c r="E12" s="55"/>
      <c r="F12" s="55"/>
      <c r="G12" s="55"/>
      <c r="H12" s="57"/>
      <c r="I12" s="56"/>
      <c r="J12" s="55"/>
      <c r="K12" s="55"/>
      <c r="L12" s="55"/>
      <c r="M12" s="55"/>
      <c r="N12" s="55"/>
      <c r="O12" s="57"/>
      <c r="P12" s="56"/>
      <c r="Q12" s="55"/>
      <c r="R12" s="55"/>
      <c r="S12" s="55"/>
      <c r="T12" s="55"/>
      <c r="U12" s="55"/>
      <c r="V12" s="57"/>
      <c r="W12" s="56"/>
      <c r="X12" s="55"/>
      <c r="Y12" s="55"/>
      <c r="Z12" s="55"/>
      <c r="AA12" s="55"/>
      <c r="AB12" s="55"/>
      <c r="AC12" s="57"/>
      <c r="AD12" s="56"/>
      <c r="AE12" s="55"/>
      <c r="AF12" s="55"/>
      <c r="AG12" s="55"/>
      <c r="AH12" s="55"/>
      <c r="AI12" s="55"/>
      <c r="AJ12" s="57"/>
      <c r="AK12" s="81"/>
    </row>
    <row r="13" spans="1:37" x14ac:dyDescent="0.2">
      <c r="A13" s="98"/>
      <c r="B13" s="183" t="s">
        <v>153</v>
      </c>
      <c r="C13" s="54"/>
      <c r="D13" s="182"/>
      <c r="E13" s="55"/>
      <c r="F13" s="55"/>
      <c r="G13" s="55"/>
      <c r="H13" s="50"/>
      <c r="I13" s="50"/>
      <c r="J13" s="57"/>
      <c r="K13" s="135"/>
      <c r="L13" s="55"/>
      <c r="M13" s="181" t="s">
        <v>152</v>
      </c>
      <c r="N13" s="181"/>
      <c r="O13" s="50"/>
      <c r="P13" s="172"/>
      <c r="Q13" s="55"/>
      <c r="R13" s="55"/>
      <c r="S13" s="55"/>
      <c r="T13" s="55"/>
      <c r="U13" s="55"/>
      <c r="V13" s="57"/>
      <c r="W13" s="56"/>
      <c r="X13" s="55"/>
      <c r="Y13" s="55"/>
      <c r="Z13" s="55"/>
      <c r="AA13" s="55"/>
      <c r="AB13" s="55"/>
      <c r="AC13" s="57"/>
      <c r="AD13" s="56"/>
      <c r="AE13" s="55"/>
      <c r="AF13" s="55"/>
      <c r="AG13" s="55"/>
      <c r="AH13" s="55"/>
      <c r="AI13" s="55"/>
      <c r="AJ13" s="57"/>
      <c r="AK13" s="81"/>
    </row>
    <row r="14" spans="1:37" ht="7.5" customHeight="1" x14ac:dyDescent="0.2">
      <c r="A14" s="80"/>
      <c r="B14" s="180"/>
      <c r="C14" s="180"/>
      <c r="D14" s="177"/>
      <c r="E14" s="176"/>
      <c r="F14" s="176"/>
      <c r="G14" s="176"/>
      <c r="H14" s="179"/>
      <c r="I14" s="178"/>
      <c r="J14" s="176"/>
      <c r="K14" s="176"/>
      <c r="L14" s="176"/>
      <c r="M14" s="176"/>
      <c r="N14" s="176"/>
      <c r="O14" s="175"/>
      <c r="P14" s="177"/>
      <c r="Q14" s="176"/>
      <c r="R14" s="176"/>
      <c r="S14" s="176"/>
      <c r="T14" s="176"/>
      <c r="U14" s="176"/>
      <c r="V14" s="175"/>
      <c r="W14" s="177"/>
      <c r="X14" s="176"/>
      <c r="Y14" s="176"/>
      <c r="Z14" s="176"/>
      <c r="AA14" s="176"/>
      <c r="AB14" s="176"/>
      <c r="AC14" s="175"/>
      <c r="AD14" s="177"/>
      <c r="AE14" s="176"/>
      <c r="AF14" s="176"/>
      <c r="AG14" s="176"/>
      <c r="AH14" s="176"/>
      <c r="AI14" s="176"/>
      <c r="AJ14" s="175"/>
      <c r="AK14" s="74"/>
    </row>
    <row r="15" spans="1:37" ht="6.75" customHeight="1" x14ac:dyDescent="0.2">
      <c r="A15" s="55"/>
      <c r="B15" s="54"/>
      <c r="C15" s="54"/>
      <c r="D15" s="56"/>
      <c r="E15" s="55"/>
      <c r="F15" s="55"/>
      <c r="G15" s="55"/>
      <c r="H15" s="173"/>
      <c r="I15" s="172"/>
      <c r="J15" s="55"/>
      <c r="K15" s="55"/>
      <c r="L15" s="55"/>
      <c r="M15" s="55"/>
      <c r="N15" s="55"/>
      <c r="O15" s="57"/>
      <c r="P15" s="56"/>
      <c r="Q15" s="55"/>
      <c r="R15" s="55"/>
      <c r="S15" s="55"/>
      <c r="T15" s="55"/>
      <c r="U15" s="55"/>
      <c r="V15" s="57"/>
      <c r="W15" s="56"/>
      <c r="X15" s="55"/>
      <c r="Y15" s="55"/>
      <c r="Z15" s="55"/>
      <c r="AA15" s="55"/>
      <c r="AB15" s="55"/>
      <c r="AC15" s="57"/>
      <c r="AD15" s="56"/>
      <c r="AE15" s="55"/>
      <c r="AF15" s="55"/>
      <c r="AG15" s="55"/>
      <c r="AH15" s="55"/>
      <c r="AI15" s="55"/>
      <c r="AJ15" s="57"/>
      <c r="AK15" s="55"/>
    </row>
    <row r="16" spans="1:37" ht="4.5" customHeight="1" x14ac:dyDescent="0.25">
      <c r="A16" s="55"/>
      <c r="B16" s="174"/>
      <c r="C16" s="54"/>
      <c r="D16" s="56"/>
      <c r="E16" s="55"/>
      <c r="F16" s="55"/>
      <c r="G16" s="55"/>
      <c r="H16" s="173"/>
      <c r="I16" s="172"/>
      <c r="J16" s="55"/>
      <c r="K16" s="55"/>
      <c r="L16" s="55"/>
      <c r="M16" s="55"/>
      <c r="N16" s="55"/>
      <c r="O16" s="57"/>
      <c r="P16" s="56"/>
      <c r="Q16" s="55"/>
      <c r="R16" s="55"/>
      <c r="S16" s="55"/>
      <c r="T16" s="55"/>
      <c r="U16" s="55"/>
      <c r="V16" s="57"/>
      <c r="W16" s="56"/>
      <c r="X16" s="55"/>
      <c r="Y16" s="55"/>
      <c r="Z16" s="55"/>
      <c r="AA16" s="55"/>
      <c r="AB16" s="55"/>
      <c r="AC16" s="57"/>
      <c r="AD16" s="56"/>
      <c r="AE16" s="55"/>
      <c r="AF16" s="55"/>
      <c r="AG16" s="55"/>
      <c r="AH16" s="55"/>
      <c r="AI16" s="55"/>
      <c r="AJ16" s="57"/>
      <c r="AK16" s="55"/>
    </row>
    <row r="17" spans="1:37" ht="7.5" customHeight="1" x14ac:dyDescent="0.2">
      <c r="A17" s="171"/>
      <c r="B17" s="170"/>
      <c r="C17" s="170"/>
      <c r="D17" s="167"/>
      <c r="E17" s="166"/>
      <c r="F17" s="166"/>
      <c r="G17" s="166"/>
      <c r="H17" s="169"/>
      <c r="I17" s="168"/>
      <c r="J17" s="166"/>
      <c r="K17" s="166"/>
      <c r="L17" s="166"/>
      <c r="M17" s="166"/>
      <c r="N17" s="166"/>
      <c r="O17" s="165"/>
      <c r="P17" s="167"/>
      <c r="Q17" s="166"/>
      <c r="R17" s="166"/>
      <c r="S17" s="166"/>
      <c r="T17" s="166"/>
      <c r="U17" s="166"/>
      <c r="V17" s="165"/>
      <c r="W17" s="167"/>
      <c r="X17" s="166"/>
      <c r="Y17" s="166"/>
      <c r="Z17" s="166"/>
      <c r="AA17" s="166"/>
      <c r="AB17" s="166"/>
      <c r="AC17" s="165"/>
      <c r="AD17" s="167"/>
      <c r="AE17" s="166"/>
      <c r="AF17" s="166"/>
      <c r="AG17" s="166"/>
      <c r="AH17" s="166"/>
      <c r="AI17" s="166"/>
      <c r="AJ17" s="165"/>
      <c r="AK17" s="164"/>
    </row>
    <row r="18" spans="1:37" s="155" customFormat="1" ht="18" x14ac:dyDescent="0.25">
      <c r="A18" s="163"/>
      <c r="B18" s="162" t="s">
        <v>172</v>
      </c>
      <c r="C18" s="162"/>
      <c r="D18" s="161"/>
      <c r="E18" s="161"/>
      <c r="F18" s="161"/>
      <c r="G18" s="161"/>
      <c r="H18" s="161"/>
      <c r="I18" s="160"/>
      <c r="J18" s="158"/>
      <c r="K18" s="158"/>
      <c r="L18" s="158"/>
      <c r="M18" s="158"/>
      <c r="N18" s="158"/>
      <c r="O18" s="157"/>
      <c r="P18" s="159"/>
      <c r="Q18" s="158"/>
      <c r="R18" s="158"/>
      <c r="S18" s="158"/>
      <c r="T18" s="158"/>
      <c r="U18" s="158"/>
      <c r="V18" s="157"/>
      <c r="W18" s="159"/>
      <c r="X18" s="158"/>
      <c r="Y18" s="158"/>
      <c r="Z18" s="158"/>
      <c r="AA18" s="158"/>
      <c r="AB18" s="158"/>
      <c r="AC18" s="157"/>
      <c r="AD18" s="159"/>
      <c r="AE18" s="158"/>
      <c r="AF18" s="158"/>
      <c r="AG18" s="158"/>
      <c r="AH18" s="158"/>
      <c r="AI18" s="158"/>
      <c r="AJ18" s="157"/>
      <c r="AK18" s="156"/>
    </row>
    <row r="19" spans="1:37" ht="12.75" customHeight="1" x14ac:dyDescent="0.2">
      <c r="A19" s="98"/>
      <c r="B19" s="55"/>
      <c r="C19" s="55"/>
      <c r="D19" s="154"/>
      <c r="E19" s="153"/>
      <c r="F19" s="153"/>
      <c r="G19" s="153"/>
      <c r="H19" s="152"/>
      <c r="I19" s="154"/>
      <c r="J19" s="153"/>
      <c r="K19" s="153"/>
      <c r="L19" s="153"/>
      <c r="M19" s="153"/>
      <c r="N19" s="153"/>
      <c r="O19" s="152"/>
      <c r="P19" s="154"/>
      <c r="Q19" s="153"/>
      <c r="R19" s="153"/>
      <c r="S19" s="153"/>
      <c r="T19" s="153"/>
      <c r="U19" s="153"/>
      <c r="V19" s="152"/>
      <c r="W19" s="154"/>
      <c r="X19" s="153"/>
      <c r="Y19" s="153"/>
      <c r="Z19" s="153"/>
      <c r="AA19" s="153"/>
      <c r="AB19" s="153"/>
      <c r="AC19" s="152"/>
      <c r="AD19" s="154"/>
      <c r="AE19" s="153"/>
      <c r="AF19" s="153"/>
      <c r="AG19" s="153"/>
      <c r="AH19" s="153"/>
      <c r="AI19" s="153"/>
      <c r="AJ19" s="57"/>
      <c r="AK19" s="81"/>
    </row>
    <row r="20" spans="1:37" ht="18.75" customHeight="1" x14ac:dyDescent="0.2">
      <c r="A20" s="98"/>
      <c r="C20" s="55"/>
      <c r="E20" s="151"/>
      <c r="F20" s="416" t="s">
        <v>171</v>
      </c>
      <c r="G20" s="417"/>
      <c r="H20" s="417"/>
      <c r="J20" s="151"/>
      <c r="K20" s="151"/>
      <c r="L20" s="150" t="s">
        <v>170</v>
      </c>
      <c r="M20" s="151"/>
      <c r="N20" s="151"/>
      <c r="O20" s="152"/>
      <c r="Q20" s="151"/>
      <c r="R20" s="151"/>
      <c r="S20" s="150" t="s">
        <v>169</v>
      </c>
      <c r="T20" s="151"/>
      <c r="U20" s="151"/>
      <c r="V20" s="138"/>
      <c r="W20" s="50"/>
      <c r="Z20" s="216" t="s">
        <v>168</v>
      </c>
      <c r="AC20" s="138"/>
      <c r="AD20" s="56"/>
      <c r="AE20" s="149"/>
      <c r="AF20" s="149"/>
      <c r="AG20" s="150"/>
      <c r="AH20" s="149"/>
      <c r="AI20" s="149"/>
      <c r="AJ20" s="147"/>
      <c r="AK20" s="81"/>
    </row>
    <row r="21" spans="1:37" ht="6.75" customHeight="1" x14ac:dyDescent="0.2">
      <c r="A21" s="98"/>
      <c r="B21" s="54"/>
      <c r="C21" s="141"/>
      <c r="D21" s="140"/>
      <c r="E21" s="139"/>
      <c r="F21" s="139"/>
      <c r="G21" s="139"/>
      <c r="H21" s="147"/>
      <c r="I21" s="140"/>
      <c r="J21" s="148"/>
      <c r="K21" s="148"/>
      <c r="L21" s="148"/>
      <c r="M21" s="148"/>
      <c r="N21" s="148"/>
      <c r="O21" s="147"/>
      <c r="P21" s="140"/>
      <c r="Q21" s="148"/>
      <c r="R21" s="148"/>
      <c r="S21" s="148"/>
      <c r="T21" s="148"/>
      <c r="U21" s="148"/>
      <c r="V21" s="147"/>
      <c r="W21" s="140"/>
      <c r="X21" s="148"/>
      <c r="Y21" s="148"/>
      <c r="Z21" s="148"/>
      <c r="AA21" s="148"/>
      <c r="AB21" s="148"/>
      <c r="AC21" s="147"/>
      <c r="AD21" s="140"/>
      <c r="AE21" s="148"/>
      <c r="AF21" s="148"/>
      <c r="AG21" s="148"/>
      <c r="AH21" s="148"/>
      <c r="AI21" s="148"/>
      <c r="AJ21" s="147"/>
      <c r="AK21" s="81"/>
    </row>
    <row r="22" spans="1:37" s="142" customFormat="1" ht="13.5" x14ac:dyDescent="0.25">
      <c r="A22" s="146"/>
      <c r="B22" s="141" t="s">
        <v>145</v>
      </c>
      <c r="C22" s="144"/>
      <c r="D22" s="145"/>
      <c r="E22" s="144"/>
      <c r="F22" s="144"/>
      <c r="G22" s="144"/>
      <c r="H22" s="144"/>
      <c r="I22" s="145"/>
      <c r="J22" s="144"/>
      <c r="K22" s="144" t="s">
        <v>140</v>
      </c>
      <c r="L22" s="144"/>
      <c r="M22" s="144" t="s">
        <v>139</v>
      </c>
      <c r="N22" s="144"/>
      <c r="O22" s="144"/>
      <c r="P22" s="145"/>
      <c r="Q22" s="144"/>
      <c r="R22" s="144" t="s">
        <v>140</v>
      </c>
      <c r="S22" s="144"/>
      <c r="T22" s="144" t="s">
        <v>139</v>
      </c>
      <c r="U22" s="144"/>
      <c r="V22" s="144"/>
      <c r="W22" s="145"/>
      <c r="X22" s="144"/>
      <c r="Y22" s="144" t="s">
        <v>140</v>
      </c>
      <c r="Z22" s="144"/>
      <c r="AA22" s="144" t="s">
        <v>139</v>
      </c>
      <c r="AB22" s="144"/>
      <c r="AC22" s="144"/>
      <c r="AD22" s="145"/>
      <c r="AE22" s="144"/>
      <c r="AF22" s="144"/>
      <c r="AG22" s="144"/>
      <c r="AH22" s="215"/>
      <c r="AI22" s="215"/>
      <c r="AJ22" s="144"/>
      <c r="AK22" s="143"/>
    </row>
    <row r="23" spans="1:37" ht="18.75" customHeight="1" x14ac:dyDescent="0.2">
      <c r="A23" s="98"/>
      <c r="B23" s="141">
        <v>1</v>
      </c>
      <c r="C23" s="141"/>
      <c r="D23" s="140"/>
      <c r="E23" s="139"/>
      <c r="F23" s="414"/>
      <c r="G23" s="415"/>
      <c r="H23" s="213" t="s">
        <v>144</v>
      </c>
      <c r="I23" s="210"/>
      <c r="J23" s="123"/>
      <c r="K23" s="118"/>
      <c r="L23" s="117" t="s">
        <v>134</v>
      </c>
      <c r="M23" s="135"/>
      <c r="N23" s="134"/>
      <c r="O23" s="213" t="s">
        <v>144</v>
      </c>
      <c r="P23" s="210"/>
      <c r="Q23" s="117"/>
      <c r="R23" s="118"/>
      <c r="S23" s="117" t="s">
        <v>134</v>
      </c>
      <c r="T23" s="135"/>
      <c r="U23" s="134"/>
      <c r="V23" s="213" t="s">
        <v>144</v>
      </c>
      <c r="W23" s="210"/>
      <c r="X23" s="123"/>
      <c r="Y23" s="118"/>
      <c r="Z23" s="117" t="s">
        <v>134</v>
      </c>
      <c r="AA23" s="135"/>
      <c r="AB23" s="134"/>
      <c r="AC23" s="125" t="s">
        <v>167</v>
      </c>
      <c r="AD23" s="115"/>
      <c r="AE23" s="124"/>
      <c r="AF23" s="426"/>
      <c r="AG23" s="427"/>
      <c r="AH23" s="427"/>
      <c r="AI23" s="214"/>
      <c r="AJ23" s="138"/>
      <c r="AK23" s="81"/>
    </row>
    <row r="24" spans="1:37" ht="18.75" customHeight="1" x14ac:dyDescent="0.2">
      <c r="A24" s="98"/>
      <c r="B24" s="126">
        <f t="shared" ref="B24:B62" si="0">B23+1</f>
        <v>2</v>
      </c>
      <c r="C24" s="126"/>
      <c r="D24" s="113"/>
      <c r="E24" s="111"/>
      <c r="F24" s="414"/>
      <c r="G24" s="415"/>
      <c r="H24" s="213" t="s">
        <v>144</v>
      </c>
      <c r="I24" s="210"/>
      <c r="J24" s="123"/>
      <c r="K24" s="118"/>
      <c r="L24" s="117" t="s">
        <v>134</v>
      </c>
      <c r="M24" s="135"/>
      <c r="N24" s="134"/>
      <c r="O24" s="213" t="s">
        <v>144</v>
      </c>
      <c r="P24" s="210"/>
      <c r="Q24" s="117"/>
      <c r="R24" s="118"/>
      <c r="S24" s="117" t="s">
        <v>134</v>
      </c>
      <c r="T24" s="135"/>
      <c r="U24" s="134"/>
      <c r="V24" s="213" t="s">
        <v>144</v>
      </c>
      <c r="W24" s="210"/>
      <c r="X24" s="123"/>
      <c r="Y24" s="118"/>
      <c r="Z24" s="117" t="s">
        <v>134</v>
      </c>
      <c r="AA24" s="135"/>
      <c r="AB24" s="134"/>
      <c r="AC24" s="125" t="s">
        <v>167</v>
      </c>
      <c r="AD24" s="115"/>
      <c r="AE24" s="124"/>
      <c r="AF24" s="426"/>
      <c r="AG24" s="427"/>
      <c r="AH24" s="427"/>
      <c r="AI24" s="214"/>
      <c r="AJ24" s="138"/>
      <c r="AK24" s="81"/>
    </row>
    <row r="25" spans="1:37" ht="18.75" customHeight="1" x14ac:dyDescent="0.2">
      <c r="A25" s="98"/>
      <c r="B25" s="126">
        <f t="shared" si="0"/>
        <v>3</v>
      </c>
      <c r="C25" s="126"/>
      <c r="D25" s="113"/>
      <c r="E25" s="111"/>
      <c r="F25" s="414"/>
      <c r="G25" s="415"/>
      <c r="H25" s="213" t="s">
        <v>144</v>
      </c>
      <c r="I25" s="210"/>
      <c r="J25" s="123"/>
      <c r="K25" s="118"/>
      <c r="L25" s="117" t="s">
        <v>134</v>
      </c>
      <c r="M25" s="135"/>
      <c r="N25" s="134"/>
      <c r="O25" s="213" t="s">
        <v>144</v>
      </c>
      <c r="P25" s="210"/>
      <c r="Q25" s="117"/>
      <c r="R25" s="118"/>
      <c r="S25" s="117" t="s">
        <v>134</v>
      </c>
      <c r="T25" s="135"/>
      <c r="U25" s="134"/>
      <c r="V25" s="213" t="s">
        <v>144</v>
      </c>
      <c r="W25" s="210"/>
      <c r="X25" s="123"/>
      <c r="Y25" s="118"/>
      <c r="Z25" s="117" t="s">
        <v>134</v>
      </c>
      <c r="AA25" s="135"/>
      <c r="AB25" s="134"/>
      <c r="AC25" s="125" t="s">
        <v>167</v>
      </c>
      <c r="AD25" s="115"/>
      <c r="AE25" s="124"/>
      <c r="AF25" s="426"/>
      <c r="AG25" s="427"/>
      <c r="AH25" s="427"/>
      <c r="AI25" s="214"/>
      <c r="AJ25" s="138"/>
      <c r="AK25" s="81"/>
    </row>
    <row r="26" spans="1:37" ht="18.75" customHeight="1" x14ac:dyDescent="0.2">
      <c r="A26" s="98"/>
      <c r="B26" s="126">
        <f t="shared" si="0"/>
        <v>4</v>
      </c>
      <c r="C26" s="126"/>
      <c r="D26" s="113"/>
      <c r="E26" s="111"/>
      <c r="F26" s="414"/>
      <c r="G26" s="415"/>
      <c r="H26" s="213" t="s">
        <v>144</v>
      </c>
      <c r="I26" s="210"/>
      <c r="J26" s="123"/>
      <c r="K26" s="118"/>
      <c r="L26" s="117" t="s">
        <v>134</v>
      </c>
      <c r="M26" s="135"/>
      <c r="N26" s="134"/>
      <c r="O26" s="213" t="s">
        <v>144</v>
      </c>
      <c r="P26" s="210"/>
      <c r="Q26" s="117"/>
      <c r="R26" s="118"/>
      <c r="S26" s="117" t="s">
        <v>134</v>
      </c>
      <c r="T26" s="135"/>
      <c r="U26" s="134"/>
      <c r="V26" s="213" t="s">
        <v>144</v>
      </c>
      <c r="W26" s="210"/>
      <c r="X26" s="123"/>
      <c r="Y26" s="118"/>
      <c r="Z26" s="117" t="s">
        <v>134</v>
      </c>
      <c r="AA26" s="135"/>
      <c r="AB26" s="134"/>
      <c r="AC26" s="125" t="s">
        <v>167</v>
      </c>
      <c r="AD26" s="115"/>
      <c r="AE26" s="124"/>
      <c r="AF26" s="426"/>
      <c r="AG26" s="427"/>
      <c r="AH26" s="427"/>
      <c r="AI26" s="214"/>
      <c r="AJ26" s="138"/>
      <c r="AK26" s="81"/>
    </row>
    <row r="27" spans="1:37" ht="18.75" customHeight="1" x14ac:dyDescent="0.2">
      <c r="A27" s="98"/>
      <c r="B27" s="126">
        <f t="shared" si="0"/>
        <v>5</v>
      </c>
      <c r="C27" s="126"/>
      <c r="D27" s="113"/>
      <c r="E27" s="111"/>
      <c r="F27" s="414"/>
      <c r="G27" s="415"/>
      <c r="H27" s="213" t="s">
        <v>144</v>
      </c>
      <c r="I27" s="210"/>
      <c r="J27" s="123"/>
      <c r="K27" s="118"/>
      <c r="L27" s="117" t="s">
        <v>134</v>
      </c>
      <c r="M27" s="135"/>
      <c r="N27" s="134"/>
      <c r="O27" s="213" t="s">
        <v>144</v>
      </c>
      <c r="P27" s="210"/>
      <c r="Q27" s="117"/>
      <c r="R27" s="118"/>
      <c r="S27" s="117" t="s">
        <v>134</v>
      </c>
      <c r="T27" s="135"/>
      <c r="U27" s="134"/>
      <c r="V27" s="213" t="s">
        <v>144</v>
      </c>
      <c r="W27" s="210"/>
      <c r="X27" s="123"/>
      <c r="Y27" s="118"/>
      <c r="Z27" s="117" t="s">
        <v>134</v>
      </c>
      <c r="AA27" s="135"/>
      <c r="AB27" s="134"/>
      <c r="AC27" s="125" t="s">
        <v>167</v>
      </c>
      <c r="AD27" s="115"/>
      <c r="AE27" s="124"/>
      <c r="AF27" s="426"/>
      <c r="AG27" s="427"/>
      <c r="AH27" s="427"/>
      <c r="AI27" s="214"/>
      <c r="AJ27" s="138"/>
      <c r="AK27" s="81"/>
    </row>
    <row r="28" spans="1:37" ht="18.75" customHeight="1" x14ac:dyDescent="0.2">
      <c r="A28" s="98"/>
      <c r="B28" s="126">
        <f t="shared" si="0"/>
        <v>6</v>
      </c>
      <c r="C28" s="126"/>
      <c r="D28" s="113"/>
      <c r="E28" s="111"/>
      <c r="F28" s="414"/>
      <c r="G28" s="415"/>
      <c r="H28" s="213" t="s">
        <v>144</v>
      </c>
      <c r="I28" s="210"/>
      <c r="J28" s="123"/>
      <c r="K28" s="118"/>
      <c r="L28" s="117" t="s">
        <v>134</v>
      </c>
      <c r="M28" s="135"/>
      <c r="N28" s="134"/>
      <c r="O28" s="213" t="s">
        <v>144</v>
      </c>
      <c r="P28" s="210"/>
      <c r="Q28" s="117"/>
      <c r="R28" s="118"/>
      <c r="S28" s="117" t="s">
        <v>134</v>
      </c>
      <c r="T28" s="135"/>
      <c r="U28" s="134"/>
      <c r="V28" s="213" t="s">
        <v>144</v>
      </c>
      <c r="W28" s="210"/>
      <c r="X28" s="123"/>
      <c r="Y28" s="118"/>
      <c r="Z28" s="117" t="s">
        <v>134</v>
      </c>
      <c r="AA28" s="135"/>
      <c r="AB28" s="134"/>
      <c r="AC28" s="125" t="s">
        <v>167</v>
      </c>
      <c r="AD28" s="115"/>
      <c r="AE28" s="124"/>
      <c r="AF28" s="426"/>
      <c r="AG28" s="427"/>
      <c r="AH28" s="427"/>
      <c r="AI28" s="214"/>
      <c r="AJ28" s="138"/>
      <c r="AK28" s="81"/>
    </row>
    <row r="29" spans="1:37" ht="18.75" customHeight="1" x14ac:dyDescent="0.2">
      <c r="A29" s="98"/>
      <c r="B29" s="126">
        <f t="shared" si="0"/>
        <v>7</v>
      </c>
      <c r="C29" s="126"/>
      <c r="D29" s="113"/>
      <c r="E29" s="111"/>
      <c r="F29" s="414"/>
      <c r="G29" s="415"/>
      <c r="H29" s="213" t="s">
        <v>144</v>
      </c>
      <c r="I29" s="210"/>
      <c r="J29" s="123"/>
      <c r="K29" s="118"/>
      <c r="L29" s="117" t="s">
        <v>134</v>
      </c>
      <c r="M29" s="135"/>
      <c r="N29" s="134"/>
      <c r="O29" s="213" t="s">
        <v>144</v>
      </c>
      <c r="P29" s="210"/>
      <c r="Q29" s="117"/>
      <c r="R29" s="118"/>
      <c r="S29" s="117" t="s">
        <v>134</v>
      </c>
      <c r="T29" s="135"/>
      <c r="U29" s="134"/>
      <c r="V29" s="213" t="s">
        <v>144</v>
      </c>
      <c r="W29" s="210"/>
      <c r="X29" s="123"/>
      <c r="Y29" s="118"/>
      <c r="Z29" s="117" t="s">
        <v>134</v>
      </c>
      <c r="AA29" s="135"/>
      <c r="AB29" s="134"/>
      <c r="AC29" s="125" t="s">
        <v>167</v>
      </c>
      <c r="AD29" s="115"/>
      <c r="AE29" s="124"/>
      <c r="AF29" s="426"/>
      <c r="AG29" s="427"/>
      <c r="AH29" s="427"/>
      <c r="AI29" s="214"/>
      <c r="AJ29" s="138"/>
      <c r="AK29" s="81"/>
    </row>
    <row r="30" spans="1:37" ht="18.75" customHeight="1" x14ac:dyDescent="0.2">
      <c r="A30" s="98"/>
      <c r="B30" s="126">
        <f t="shared" si="0"/>
        <v>8</v>
      </c>
      <c r="C30" s="126"/>
      <c r="D30" s="113"/>
      <c r="E30" s="111"/>
      <c r="F30" s="414"/>
      <c r="G30" s="415"/>
      <c r="H30" s="213" t="s">
        <v>144</v>
      </c>
      <c r="I30" s="210"/>
      <c r="J30" s="123"/>
      <c r="K30" s="118"/>
      <c r="L30" s="117" t="s">
        <v>134</v>
      </c>
      <c r="M30" s="135"/>
      <c r="N30" s="134"/>
      <c r="O30" s="213" t="s">
        <v>144</v>
      </c>
      <c r="P30" s="210"/>
      <c r="Q30" s="117"/>
      <c r="R30" s="118"/>
      <c r="S30" s="117" t="s">
        <v>134</v>
      </c>
      <c r="T30" s="135"/>
      <c r="U30" s="134"/>
      <c r="V30" s="213" t="s">
        <v>144</v>
      </c>
      <c r="W30" s="210"/>
      <c r="X30" s="123"/>
      <c r="Y30" s="118"/>
      <c r="Z30" s="117" t="s">
        <v>134</v>
      </c>
      <c r="AA30" s="135"/>
      <c r="AB30" s="134"/>
      <c r="AC30" s="125" t="s">
        <v>167</v>
      </c>
      <c r="AD30" s="115"/>
      <c r="AE30" s="124"/>
      <c r="AF30" s="426"/>
      <c r="AG30" s="427"/>
      <c r="AH30" s="427"/>
      <c r="AI30" s="214"/>
      <c r="AJ30" s="138"/>
      <c r="AK30" s="81"/>
    </row>
    <row r="31" spans="1:37" ht="18.75" customHeight="1" x14ac:dyDescent="0.2">
      <c r="A31" s="98"/>
      <c r="B31" s="126">
        <f t="shared" si="0"/>
        <v>9</v>
      </c>
      <c r="C31" s="126"/>
      <c r="D31" s="113"/>
      <c r="E31" s="111"/>
      <c r="F31" s="414"/>
      <c r="G31" s="415"/>
      <c r="H31" s="213" t="s">
        <v>144</v>
      </c>
      <c r="I31" s="210"/>
      <c r="J31" s="123"/>
      <c r="K31" s="118"/>
      <c r="L31" s="117" t="s">
        <v>134</v>
      </c>
      <c r="M31" s="135"/>
      <c r="N31" s="134"/>
      <c r="O31" s="213" t="s">
        <v>144</v>
      </c>
      <c r="P31" s="210"/>
      <c r="Q31" s="117"/>
      <c r="R31" s="118"/>
      <c r="S31" s="117" t="s">
        <v>134</v>
      </c>
      <c r="T31" s="135"/>
      <c r="U31" s="134"/>
      <c r="V31" s="213" t="s">
        <v>144</v>
      </c>
      <c r="W31" s="210"/>
      <c r="X31" s="123"/>
      <c r="Y31" s="118"/>
      <c r="Z31" s="117" t="s">
        <v>134</v>
      </c>
      <c r="AA31" s="135"/>
      <c r="AB31" s="134"/>
      <c r="AC31" s="125" t="s">
        <v>167</v>
      </c>
      <c r="AD31" s="115"/>
      <c r="AE31" s="124"/>
      <c r="AF31" s="426"/>
      <c r="AG31" s="427"/>
      <c r="AH31" s="427"/>
      <c r="AI31" s="214"/>
      <c r="AJ31" s="138"/>
      <c r="AK31" s="81"/>
    </row>
    <row r="32" spans="1:37" ht="18.75" customHeight="1" x14ac:dyDescent="0.2">
      <c r="A32" s="98"/>
      <c r="B32" s="126">
        <f t="shared" si="0"/>
        <v>10</v>
      </c>
      <c r="C32" s="126"/>
      <c r="D32" s="113"/>
      <c r="E32" s="111"/>
      <c r="F32" s="414"/>
      <c r="G32" s="415"/>
      <c r="H32" s="213" t="s">
        <v>144</v>
      </c>
      <c r="I32" s="210"/>
      <c r="J32" s="123"/>
      <c r="K32" s="118"/>
      <c r="L32" s="117" t="s">
        <v>134</v>
      </c>
      <c r="M32" s="135"/>
      <c r="N32" s="134"/>
      <c r="O32" s="213" t="s">
        <v>144</v>
      </c>
      <c r="P32" s="210"/>
      <c r="Q32" s="117"/>
      <c r="R32" s="118"/>
      <c r="S32" s="117" t="s">
        <v>134</v>
      </c>
      <c r="T32" s="135"/>
      <c r="U32" s="134"/>
      <c r="V32" s="213" t="s">
        <v>144</v>
      </c>
      <c r="W32" s="210"/>
      <c r="X32" s="123"/>
      <c r="Y32" s="118"/>
      <c r="Z32" s="117" t="s">
        <v>134</v>
      </c>
      <c r="AA32" s="135"/>
      <c r="AB32" s="134"/>
      <c r="AC32" s="125" t="s">
        <v>167</v>
      </c>
      <c r="AD32" s="115"/>
      <c r="AE32" s="124"/>
      <c r="AF32" s="426"/>
      <c r="AG32" s="427"/>
      <c r="AH32" s="427"/>
      <c r="AI32" s="214"/>
      <c r="AJ32" s="138"/>
      <c r="AK32" s="81"/>
    </row>
    <row r="33" spans="1:37" ht="18.75" customHeight="1" x14ac:dyDescent="0.2">
      <c r="A33" s="98"/>
      <c r="B33" s="126">
        <f t="shared" si="0"/>
        <v>11</v>
      </c>
      <c r="C33" s="126"/>
      <c r="D33" s="113"/>
      <c r="E33" s="111"/>
      <c r="F33" s="414"/>
      <c r="G33" s="415"/>
      <c r="H33" s="213" t="s">
        <v>144</v>
      </c>
      <c r="I33" s="210"/>
      <c r="J33" s="123"/>
      <c r="K33" s="118"/>
      <c r="L33" s="117" t="s">
        <v>134</v>
      </c>
      <c r="M33" s="135"/>
      <c r="N33" s="134"/>
      <c r="O33" s="213" t="s">
        <v>144</v>
      </c>
      <c r="P33" s="210"/>
      <c r="Q33" s="117"/>
      <c r="R33" s="118"/>
      <c r="S33" s="117" t="s">
        <v>134</v>
      </c>
      <c r="T33" s="135"/>
      <c r="U33" s="134"/>
      <c r="V33" s="213" t="s">
        <v>144</v>
      </c>
      <c r="W33" s="210"/>
      <c r="X33" s="123"/>
      <c r="Y33" s="118"/>
      <c r="Z33" s="117" t="s">
        <v>134</v>
      </c>
      <c r="AA33" s="135"/>
      <c r="AB33" s="134"/>
      <c r="AC33" s="125" t="s">
        <v>167</v>
      </c>
      <c r="AD33" s="115"/>
      <c r="AE33" s="124"/>
      <c r="AF33" s="426"/>
      <c r="AG33" s="427"/>
      <c r="AH33" s="427"/>
      <c r="AI33" s="214"/>
      <c r="AJ33" s="138"/>
      <c r="AK33" s="81"/>
    </row>
    <row r="34" spans="1:37" ht="18.75" customHeight="1" x14ac:dyDescent="0.2">
      <c r="A34" s="98"/>
      <c r="B34" s="126">
        <f t="shared" si="0"/>
        <v>12</v>
      </c>
      <c r="C34" s="126"/>
      <c r="D34" s="113"/>
      <c r="E34" s="111"/>
      <c r="F34" s="414"/>
      <c r="G34" s="415"/>
      <c r="H34" s="213" t="s">
        <v>144</v>
      </c>
      <c r="I34" s="210"/>
      <c r="J34" s="123"/>
      <c r="K34" s="118"/>
      <c r="L34" s="117" t="s">
        <v>134</v>
      </c>
      <c r="M34" s="135"/>
      <c r="N34" s="134"/>
      <c r="O34" s="213" t="s">
        <v>144</v>
      </c>
      <c r="P34" s="210"/>
      <c r="Q34" s="117"/>
      <c r="R34" s="118"/>
      <c r="S34" s="117" t="s">
        <v>134</v>
      </c>
      <c r="T34" s="135"/>
      <c r="U34" s="134"/>
      <c r="V34" s="213" t="s">
        <v>144</v>
      </c>
      <c r="W34" s="210"/>
      <c r="X34" s="123"/>
      <c r="Y34" s="118"/>
      <c r="Z34" s="117" t="s">
        <v>134</v>
      </c>
      <c r="AA34" s="135"/>
      <c r="AB34" s="134"/>
      <c r="AC34" s="125" t="s">
        <v>167</v>
      </c>
      <c r="AD34" s="115"/>
      <c r="AE34" s="124"/>
      <c r="AF34" s="426"/>
      <c r="AG34" s="427"/>
      <c r="AH34" s="427"/>
      <c r="AI34" s="214"/>
      <c r="AJ34" s="138"/>
      <c r="AK34" s="81"/>
    </row>
    <row r="35" spans="1:37" ht="18.75" customHeight="1" x14ac:dyDescent="0.2">
      <c r="A35" s="98"/>
      <c r="B35" s="126">
        <f t="shared" si="0"/>
        <v>13</v>
      </c>
      <c r="C35" s="126"/>
      <c r="D35" s="113"/>
      <c r="E35" s="111"/>
      <c r="F35" s="414"/>
      <c r="G35" s="415"/>
      <c r="H35" s="213" t="s">
        <v>144</v>
      </c>
      <c r="I35" s="210"/>
      <c r="J35" s="123"/>
      <c r="K35" s="118"/>
      <c r="L35" s="117" t="s">
        <v>134</v>
      </c>
      <c r="M35" s="135"/>
      <c r="N35" s="134"/>
      <c r="O35" s="213" t="s">
        <v>144</v>
      </c>
      <c r="P35" s="210"/>
      <c r="Q35" s="117"/>
      <c r="R35" s="118"/>
      <c r="S35" s="117" t="s">
        <v>134</v>
      </c>
      <c r="T35" s="135"/>
      <c r="U35" s="134"/>
      <c r="V35" s="213" t="s">
        <v>144</v>
      </c>
      <c r="W35" s="210"/>
      <c r="X35" s="123"/>
      <c r="Y35" s="118"/>
      <c r="Z35" s="117" t="s">
        <v>134</v>
      </c>
      <c r="AA35" s="135"/>
      <c r="AB35" s="134"/>
      <c r="AC35" s="125" t="s">
        <v>167</v>
      </c>
      <c r="AD35" s="115"/>
      <c r="AE35" s="124"/>
      <c r="AF35" s="426"/>
      <c r="AG35" s="427"/>
      <c r="AH35" s="427"/>
      <c r="AI35" s="214"/>
      <c r="AJ35" s="138"/>
      <c r="AK35" s="81"/>
    </row>
    <row r="36" spans="1:37" ht="18.75" customHeight="1" x14ac:dyDescent="0.2">
      <c r="A36" s="98"/>
      <c r="B36" s="126">
        <f t="shared" si="0"/>
        <v>14</v>
      </c>
      <c r="C36" s="126"/>
      <c r="D36" s="113"/>
      <c r="E36" s="111"/>
      <c r="F36" s="414"/>
      <c r="G36" s="415"/>
      <c r="H36" s="213" t="s">
        <v>144</v>
      </c>
      <c r="I36" s="210"/>
      <c r="J36" s="123"/>
      <c r="K36" s="118"/>
      <c r="L36" s="117" t="s">
        <v>134</v>
      </c>
      <c r="M36" s="135"/>
      <c r="N36" s="134"/>
      <c r="O36" s="213" t="s">
        <v>144</v>
      </c>
      <c r="P36" s="210"/>
      <c r="Q36" s="117"/>
      <c r="R36" s="118"/>
      <c r="S36" s="117" t="s">
        <v>134</v>
      </c>
      <c r="T36" s="135"/>
      <c r="U36" s="134"/>
      <c r="V36" s="213" t="s">
        <v>144</v>
      </c>
      <c r="W36" s="210"/>
      <c r="X36" s="123"/>
      <c r="Y36" s="118"/>
      <c r="Z36" s="117" t="s">
        <v>134</v>
      </c>
      <c r="AA36" s="135"/>
      <c r="AB36" s="134"/>
      <c r="AC36" s="125" t="s">
        <v>167</v>
      </c>
      <c r="AD36" s="115"/>
      <c r="AE36" s="124"/>
      <c r="AF36" s="426"/>
      <c r="AG36" s="427"/>
      <c r="AH36" s="427"/>
      <c r="AI36" s="214"/>
      <c r="AJ36" s="138"/>
      <c r="AK36" s="81"/>
    </row>
    <row r="37" spans="1:37" ht="18.75" customHeight="1" x14ac:dyDescent="0.2">
      <c r="A37" s="98"/>
      <c r="B37" s="126">
        <f t="shared" si="0"/>
        <v>15</v>
      </c>
      <c r="C37" s="126"/>
      <c r="D37" s="113"/>
      <c r="E37" s="111"/>
      <c r="F37" s="414"/>
      <c r="G37" s="415"/>
      <c r="H37" s="213" t="s">
        <v>144</v>
      </c>
      <c r="I37" s="210"/>
      <c r="J37" s="123"/>
      <c r="K37" s="118"/>
      <c r="L37" s="117" t="s">
        <v>134</v>
      </c>
      <c r="M37" s="135"/>
      <c r="N37" s="134"/>
      <c r="O37" s="213" t="s">
        <v>144</v>
      </c>
      <c r="P37" s="210"/>
      <c r="Q37" s="117"/>
      <c r="R37" s="118"/>
      <c r="S37" s="117" t="s">
        <v>134</v>
      </c>
      <c r="T37" s="135"/>
      <c r="U37" s="134"/>
      <c r="V37" s="213" t="s">
        <v>144</v>
      </c>
      <c r="W37" s="210"/>
      <c r="X37" s="123"/>
      <c r="Y37" s="118"/>
      <c r="Z37" s="117" t="s">
        <v>134</v>
      </c>
      <c r="AA37" s="135"/>
      <c r="AB37" s="134"/>
      <c r="AC37" s="125" t="s">
        <v>167</v>
      </c>
      <c r="AD37" s="115"/>
      <c r="AE37" s="124"/>
      <c r="AF37" s="426"/>
      <c r="AG37" s="427"/>
      <c r="AH37" s="427"/>
      <c r="AI37" s="214"/>
      <c r="AJ37" s="138"/>
      <c r="AK37" s="81"/>
    </row>
    <row r="38" spans="1:37" ht="18.75" customHeight="1" x14ac:dyDescent="0.2">
      <c r="A38" s="98"/>
      <c r="B38" s="126">
        <f t="shared" si="0"/>
        <v>16</v>
      </c>
      <c r="C38" s="126"/>
      <c r="D38" s="113"/>
      <c r="E38" s="111"/>
      <c r="F38" s="414"/>
      <c r="G38" s="415"/>
      <c r="H38" s="213" t="s">
        <v>144</v>
      </c>
      <c r="I38" s="210"/>
      <c r="J38" s="123"/>
      <c r="K38" s="118"/>
      <c r="L38" s="117" t="s">
        <v>134</v>
      </c>
      <c r="M38" s="135"/>
      <c r="N38" s="134"/>
      <c r="O38" s="213" t="s">
        <v>144</v>
      </c>
      <c r="P38" s="210"/>
      <c r="Q38" s="117"/>
      <c r="R38" s="118"/>
      <c r="S38" s="117" t="s">
        <v>134</v>
      </c>
      <c r="T38" s="135"/>
      <c r="U38" s="134"/>
      <c r="V38" s="213" t="s">
        <v>144</v>
      </c>
      <c r="W38" s="210"/>
      <c r="X38" s="123"/>
      <c r="Y38" s="118"/>
      <c r="Z38" s="117" t="s">
        <v>134</v>
      </c>
      <c r="AA38" s="135"/>
      <c r="AB38" s="134"/>
      <c r="AC38" s="125" t="s">
        <v>167</v>
      </c>
      <c r="AD38" s="115"/>
      <c r="AE38" s="124"/>
      <c r="AF38" s="426"/>
      <c r="AG38" s="427"/>
      <c r="AH38" s="427"/>
      <c r="AI38" s="214"/>
      <c r="AJ38" s="138"/>
      <c r="AK38" s="81"/>
    </row>
    <row r="39" spans="1:37" ht="18.75" customHeight="1" x14ac:dyDescent="0.2">
      <c r="A39" s="98"/>
      <c r="B39" s="126">
        <f t="shared" si="0"/>
        <v>17</v>
      </c>
      <c r="C39" s="126"/>
      <c r="D39" s="113"/>
      <c r="E39" s="111"/>
      <c r="F39" s="414"/>
      <c r="G39" s="415"/>
      <c r="H39" s="213" t="s">
        <v>144</v>
      </c>
      <c r="I39" s="210"/>
      <c r="J39" s="123"/>
      <c r="K39" s="118"/>
      <c r="L39" s="117" t="s">
        <v>134</v>
      </c>
      <c r="M39" s="135"/>
      <c r="N39" s="134"/>
      <c r="O39" s="213" t="s">
        <v>144</v>
      </c>
      <c r="P39" s="210"/>
      <c r="Q39" s="117"/>
      <c r="R39" s="118"/>
      <c r="S39" s="117" t="s">
        <v>134</v>
      </c>
      <c r="T39" s="135"/>
      <c r="U39" s="134"/>
      <c r="V39" s="213" t="s">
        <v>144</v>
      </c>
      <c r="W39" s="210"/>
      <c r="X39" s="123"/>
      <c r="Y39" s="118"/>
      <c r="Z39" s="117" t="s">
        <v>134</v>
      </c>
      <c r="AA39" s="135"/>
      <c r="AB39" s="134"/>
      <c r="AC39" s="125" t="s">
        <v>167</v>
      </c>
      <c r="AD39" s="115"/>
      <c r="AE39" s="124"/>
      <c r="AF39" s="426"/>
      <c r="AG39" s="427"/>
      <c r="AH39" s="427"/>
      <c r="AI39" s="214"/>
      <c r="AJ39" s="138"/>
      <c r="AK39" s="81"/>
    </row>
    <row r="40" spans="1:37" ht="18.75" customHeight="1" x14ac:dyDescent="0.2">
      <c r="A40" s="98"/>
      <c r="B40" s="126">
        <f t="shared" si="0"/>
        <v>18</v>
      </c>
      <c r="C40" s="126"/>
      <c r="D40" s="113"/>
      <c r="E40" s="111"/>
      <c r="F40" s="414"/>
      <c r="G40" s="415"/>
      <c r="H40" s="213" t="s">
        <v>144</v>
      </c>
      <c r="I40" s="210"/>
      <c r="J40" s="123"/>
      <c r="K40" s="118"/>
      <c r="L40" s="117" t="s">
        <v>134</v>
      </c>
      <c r="M40" s="135"/>
      <c r="N40" s="134"/>
      <c r="O40" s="213" t="s">
        <v>144</v>
      </c>
      <c r="P40" s="210"/>
      <c r="Q40" s="117"/>
      <c r="R40" s="118"/>
      <c r="S40" s="117" t="s">
        <v>134</v>
      </c>
      <c r="T40" s="135"/>
      <c r="U40" s="134"/>
      <c r="V40" s="213" t="s">
        <v>144</v>
      </c>
      <c r="W40" s="210"/>
      <c r="X40" s="123"/>
      <c r="Y40" s="118"/>
      <c r="Z40" s="117" t="s">
        <v>134</v>
      </c>
      <c r="AA40" s="135"/>
      <c r="AB40" s="134"/>
      <c r="AC40" s="125" t="s">
        <v>167</v>
      </c>
      <c r="AD40" s="115"/>
      <c r="AE40" s="124"/>
      <c r="AF40" s="426"/>
      <c r="AG40" s="427"/>
      <c r="AH40" s="427"/>
      <c r="AI40" s="214"/>
      <c r="AJ40" s="138"/>
      <c r="AK40" s="81"/>
    </row>
    <row r="41" spans="1:37" ht="18.75" customHeight="1" x14ac:dyDescent="0.2">
      <c r="A41" s="98"/>
      <c r="B41" s="126">
        <f t="shared" si="0"/>
        <v>19</v>
      </c>
      <c r="C41" s="126"/>
      <c r="D41" s="113"/>
      <c r="E41" s="111"/>
      <c r="F41" s="414"/>
      <c r="G41" s="415"/>
      <c r="H41" s="213" t="s">
        <v>144</v>
      </c>
      <c r="I41" s="210"/>
      <c r="J41" s="123"/>
      <c r="K41" s="118"/>
      <c r="L41" s="117" t="s">
        <v>134</v>
      </c>
      <c r="M41" s="135"/>
      <c r="N41" s="134"/>
      <c r="O41" s="213" t="s">
        <v>144</v>
      </c>
      <c r="P41" s="210"/>
      <c r="Q41" s="117"/>
      <c r="R41" s="118"/>
      <c r="S41" s="117" t="s">
        <v>134</v>
      </c>
      <c r="T41" s="135"/>
      <c r="U41" s="134"/>
      <c r="V41" s="213" t="s">
        <v>144</v>
      </c>
      <c r="W41" s="210"/>
      <c r="X41" s="123"/>
      <c r="Y41" s="118"/>
      <c r="Z41" s="117" t="s">
        <v>134</v>
      </c>
      <c r="AA41" s="135"/>
      <c r="AB41" s="134"/>
      <c r="AC41" s="125" t="s">
        <v>167</v>
      </c>
      <c r="AD41" s="115"/>
      <c r="AE41" s="124"/>
      <c r="AF41" s="426"/>
      <c r="AG41" s="427"/>
      <c r="AH41" s="427"/>
      <c r="AI41" s="214"/>
      <c r="AJ41" s="138"/>
      <c r="AK41" s="81"/>
    </row>
    <row r="42" spans="1:37" ht="18.75" customHeight="1" x14ac:dyDescent="0.2">
      <c r="A42" s="98"/>
      <c r="B42" s="126">
        <f t="shared" si="0"/>
        <v>20</v>
      </c>
      <c r="C42" s="126"/>
      <c r="D42" s="113"/>
      <c r="E42" s="111"/>
      <c r="F42" s="414"/>
      <c r="G42" s="415"/>
      <c r="H42" s="213" t="s">
        <v>144</v>
      </c>
      <c r="I42" s="210"/>
      <c r="J42" s="123"/>
      <c r="K42" s="118"/>
      <c r="L42" s="117" t="s">
        <v>134</v>
      </c>
      <c r="M42" s="135"/>
      <c r="N42" s="134"/>
      <c r="O42" s="213" t="s">
        <v>144</v>
      </c>
      <c r="P42" s="210"/>
      <c r="Q42" s="117"/>
      <c r="R42" s="118"/>
      <c r="S42" s="117" t="s">
        <v>134</v>
      </c>
      <c r="T42" s="135"/>
      <c r="U42" s="134"/>
      <c r="V42" s="213" t="s">
        <v>144</v>
      </c>
      <c r="W42" s="210"/>
      <c r="X42" s="123"/>
      <c r="Y42" s="118"/>
      <c r="Z42" s="117" t="s">
        <v>134</v>
      </c>
      <c r="AA42" s="135"/>
      <c r="AB42" s="134"/>
      <c r="AC42" s="125" t="s">
        <v>167</v>
      </c>
      <c r="AD42" s="115"/>
      <c r="AE42" s="124"/>
      <c r="AF42" s="426"/>
      <c r="AG42" s="427"/>
      <c r="AH42" s="427"/>
      <c r="AI42" s="214"/>
      <c r="AJ42" s="138"/>
      <c r="AK42" s="81"/>
    </row>
    <row r="43" spans="1:37" ht="18.75" customHeight="1" x14ac:dyDescent="0.2">
      <c r="A43" s="98"/>
      <c r="B43" s="126">
        <f t="shared" si="0"/>
        <v>21</v>
      </c>
      <c r="C43" s="126"/>
      <c r="D43" s="113"/>
      <c r="E43" s="111"/>
      <c r="F43" s="414"/>
      <c r="G43" s="415"/>
      <c r="H43" s="213" t="s">
        <v>144</v>
      </c>
      <c r="I43" s="210"/>
      <c r="J43" s="123"/>
      <c r="K43" s="118"/>
      <c r="L43" s="117" t="s">
        <v>134</v>
      </c>
      <c r="M43" s="135"/>
      <c r="N43" s="134"/>
      <c r="O43" s="213" t="s">
        <v>144</v>
      </c>
      <c r="P43" s="210"/>
      <c r="Q43" s="117"/>
      <c r="R43" s="118"/>
      <c r="S43" s="117" t="s">
        <v>134</v>
      </c>
      <c r="T43" s="135"/>
      <c r="U43" s="134"/>
      <c r="V43" s="213" t="s">
        <v>144</v>
      </c>
      <c r="W43" s="210"/>
      <c r="X43" s="123"/>
      <c r="Y43" s="118"/>
      <c r="Z43" s="117" t="s">
        <v>134</v>
      </c>
      <c r="AA43" s="135"/>
      <c r="AB43" s="134"/>
      <c r="AC43" s="125" t="s">
        <v>167</v>
      </c>
      <c r="AD43" s="115"/>
      <c r="AE43" s="124"/>
      <c r="AF43" s="426"/>
      <c r="AG43" s="427"/>
      <c r="AH43" s="427"/>
      <c r="AI43" s="214"/>
      <c r="AJ43" s="138"/>
      <c r="AK43" s="81"/>
    </row>
    <row r="44" spans="1:37" ht="18.75" customHeight="1" x14ac:dyDescent="0.2">
      <c r="A44" s="98"/>
      <c r="B44" s="126">
        <f t="shared" si="0"/>
        <v>22</v>
      </c>
      <c r="C44" s="126"/>
      <c r="D44" s="113"/>
      <c r="E44" s="111"/>
      <c r="F44" s="414"/>
      <c r="G44" s="415"/>
      <c r="H44" s="213" t="s">
        <v>144</v>
      </c>
      <c r="I44" s="210"/>
      <c r="J44" s="123"/>
      <c r="K44" s="118"/>
      <c r="L44" s="117" t="s">
        <v>134</v>
      </c>
      <c r="M44" s="135"/>
      <c r="N44" s="134"/>
      <c r="O44" s="213" t="s">
        <v>144</v>
      </c>
      <c r="P44" s="210"/>
      <c r="Q44" s="117"/>
      <c r="R44" s="118"/>
      <c r="S44" s="117" t="s">
        <v>134</v>
      </c>
      <c r="T44" s="135"/>
      <c r="U44" s="134"/>
      <c r="V44" s="213" t="s">
        <v>144</v>
      </c>
      <c r="W44" s="210"/>
      <c r="X44" s="123"/>
      <c r="Y44" s="118"/>
      <c r="Z44" s="117" t="s">
        <v>134</v>
      </c>
      <c r="AA44" s="135"/>
      <c r="AB44" s="134"/>
      <c r="AC44" s="125" t="s">
        <v>167</v>
      </c>
      <c r="AD44" s="115"/>
      <c r="AE44" s="124"/>
      <c r="AF44" s="426"/>
      <c r="AG44" s="427"/>
      <c r="AH44" s="427"/>
      <c r="AI44" s="214"/>
      <c r="AJ44" s="138"/>
      <c r="AK44" s="81"/>
    </row>
    <row r="45" spans="1:37" ht="18.75" customHeight="1" x14ac:dyDescent="0.2">
      <c r="A45" s="98"/>
      <c r="B45" s="126">
        <f t="shared" si="0"/>
        <v>23</v>
      </c>
      <c r="C45" s="126"/>
      <c r="D45" s="113"/>
      <c r="E45" s="111"/>
      <c r="F45" s="414"/>
      <c r="G45" s="415"/>
      <c r="H45" s="213" t="s">
        <v>144</v>
      </c>
      <c r="I45" s="210"/>
      <c r="J45" s="123"/>
      <c r="K45" s="118"/>
      <c r="L45" s="117" t="s">
        <v>134</v>
      </c>
      <c r="M45" s="135"/>
      <c r="N45" s="134"/>
      <c r="O45" s="213" t="s">
        <v>144</v>
      </c>
      <c r="P45" s="210"/>
      <c r="Q45" s="117"/>
      <c r="R45" s="118"/>
      <c r="S45" s="117" t="s">
        <v>134</v>
      </c>
      <c r="T45" s="135"/>
      <c r="U45" s="134"/>
      <c r="V45" s="213" t="s">
        <v>144</v>
      </c>
      <c r="W45" s="210"/>
      <c r="X45" s="123"/>
      <c r="Y45" s="118"/>
      <c r="Z45" s="117" t="s">
        <v>134</v>
      </c>
      <c r="AA45" s="135"/>
      <c r="AB45" s="134"/>
      <c r="AC45" s="125" t="s">
        <v>167</v>
      </c>
      <c r="AD45" s="115"/>
      <c r="AE45" s="124"/>
      <c r="AF45" s="426"/>
      <c r="AG45" s="427"/>
      <c r="AH45" s="427"/>
      <c r="AI45" s="214"/>
      <c r="AJ45" s="138"/>
      <c r="AK45" s="81"/>
    </row>
    <row r="46" spans="1:37" ht="18.75" customHeight="1" x14ac:dyDescent="0.2">
      <c r="A46" s="98"/>
      <c r="B46" s="126">
        <f t="shared" si="0"/>
        <v>24</v>
      </c>
      <c r="C46" s="126"/>
      <c r="D46" s="113"/>
      <c r="E46" s="111"/>
      <c r="F46" s="414"/>
      <c r="G46" s="415"/>
      <c r="H46" s="213" t="s">
        <v>144</v>
      </c>
      <c r="I46" s="210"/>
      <c r="J46" s="123"/>
      <c r="K46" s="118"/>
      <c r="L46" s="117" t="s">
        <v>134</v>
      </c>
      <c r="M46" s="135"/>
      <c r="N46" s="134"/>
      <c r="O46" s="213" t="s">
        <v>144</v>
      </c>
      <c r="P46" s="210"/>
      <c r="Q46" s="117"/>
      <c r="R46" s="118"/>
      <c r="S46" s="117" t="s">
        <v>134</v>
      </c>
      <c r="T46" s="135"/>
      <c r="U46" s="134"/>
      <c r="V46" s="213" t="s">
        <v>144</v>
      </c>
      <c r="W46" s="210"/>
      <c r="X46" s="123"/>
      <c r="Y46" s="118"/>
      <c r="Z46" s="117" t="s">
        <v>134</v>
      </c>
      <c r="AA46" s="135"/>
      <c r="AB46" s="134"/>
      <c r="AC46" s="125" t="s">
        <v>167</v>
      </c>
      <c r="AD46" s="115"/>
      <c r="AE46" s="124"/>
      <c r="AF46" s="426"/>
      <c r="AG46" s="427"/>
      <c r="AH46" s="427"/>
      <c r="AI46" s="214"/>
      <c r="AJ46" s="138"/>
      <c r="AK46" s="81"/>
    </row>
    <row r="47" spans="1:37" ht="18.75" customHeight="1" x14ac:dyDescent="0.2">
      <c r="A47" s="98"/>
      <c r="B47" s="126">
        <f t="shared" si="0"/>
        <v>25</v>
      </c>
      <c r="C47" s="126"/>
      <c r="D47" s="113"/>
      <c r="E47" s="111"/>
      <c r="F47" s="414"/>
      <c r="G47" s="415"/>
      <c r="H47" s="213" t="s">
        <v>144</v>
      </c>
      <c r="I47" s="210"/>
      <c r="J47" s="123"/>
      <c r="K47" s="118"/>
      <c r="L47" s="117" t="s">
        <v>134</v>
      </c>
      <c r="M47" s="135"/>
      <c r="N47" s="134"/>
      <c r="O47" s="213" t="s">
        <v>144</v>
      </c>
      <c r="P47" s="210"/>
      <c r="Q47" s="117"/>
      <c r="R47" s="118"/>
      <c r="S47" s="117" t="s">
        <v>134</v>
      </c>
      <c r="T47" s="135"/>
      <c r="U47" s="134"/>
      <c r="V47" s="213" t="s">
        <v>144</v>
      </c>
      <c r="W47" s="210"/>
      <c r="X47" s="123"/>
      <c r="Y47" s="118"/>
      <c r="Z47" s="117" t="s">
        <v>134</v>
      </c>
      <c r="AA47" s="135"/>
      <c r="AB47" s="134"/>
      <c r="AC47" s="125" t="s">
        <v>167</v>
      </c>
      <c r="AD47" s="115"/>
      <c r="AE47" s="124"/>
      <c r="AF47" s="426"/>
      <c r="AG47" s="427"/>
      <c r="AH47" s="427"/>
      <c r="AI47" s="214"/>
      <c r="AJ47" s="138"/>
      <c r="AK47" s="81"/>
    </row>
    <row r="48" spans="1:37" ht="18.75" customHeight="1" x14ac:dyDescent="0.2">
      <c r="A48" s="98"/>
      <c r="B48" s="126">
        <f t="shared" si="0"/>
        <v>26</v>
      </c>
      <c r="C48" s="126"/>
      <c r="D48" s="113"/>
      <c r="E48" s="111"/>
      <c r="F48" s="414"/>
      <c r="G48" s="415"/>
      <c r="H48" s="213" t="s">
        <v>144</v>
      </c>
      <c r="I48" s="210"/>
      <c r="J48" s="123"/>
      <c r="K48" s="118"/>
      <c r="L48" s="117" t="s">
        <v>134</v>
      </c>
      <c r="M48" s="135"/>
      <c r="N48" s="134"/>
      <c r="O48" s="213" t="s">
        <v>144</v>
      </c>
      <c r="P48" s="210"/>
      <c r="Q48" s="117"/>
      <c r="R48" s="118"/>
      <c r="S48" s="117" t="s">
        <v>134</v>
      </c>
      <c r="T48" s="135"/>
      <c r="U48" s="134"/>
      <c r="V48" s="213" t="s">
        <v>144</v>
      </c>
      <c r="W48" s="210"/>
      <c r="X48" s="123"/>
      <c r="Y48" s="118"/>
      <c r="Z48" s="117" t="s">
        <v>134</v>
      </c>
      <c r="AA48" s="135"/>
      <c r="AB48" s="134"/>
      <c r="AC48" s="125" t="s">
        <v>167</v>
      </c>
      <c r="AD48" s="115"/>
      <c r="AE48" s="124"/>
      <c r="AF48" s="426"/>
      <c r="AG48" s="427"/>
      <c r="AH48" s="427"/>
      <c r="AI48" s="214"/>
      <c r="AJ48" s="138"/>
      <c r="AK48" s="81"/>
    </row>
    <row r="49" spans="1:37" ht="18.75" customHeight="1" x14ac:dyDescent="0.2">
      <c r="A49" s="98"/>
      <c r="B49" s="126">
        <f t="shared" si="0"/>
        <v>27</v>
      </c>
      <c r="C49" s="126"/>
      <c r="D49" s="113"/>
      <c r="E49" s="111"/>
      <c r="F49" s="414"/>
      <c r="G49" s="415"/>
      <c r="H49" s="213" t="s">
        <v>144</v>
      </c>
      <c r="I49" s="210"/>
      <c r="J49" s="123"/>
      <c r="K49" s="118"/>
      <c r="L49" s="117" t="s">
        <v>134</v>
      </c>
      <c r="M49" s="135"/>
      <c r="N49" s="134"/>
      <c r="O49" s="213" t="s">
        <v>144</v>
      </c>
      <c r="P49" s="210"/>
      <c r="Q49" s="117"/>
      <c r="R49" s="118"/>
      <c r="S49" s="117" t="s">
        <v>134</v>
      </c>
      <c r="T49" s="135"/>
      <c r="U49" s="134"/>
      <c r="V49" s="213" t="s">
        <v>144</v>
      </c>
      <c r="W49" s="210"/>
      <c r="X49" s="123"/>
      <c r="Y49" s="118"/>
      <c r="Z49" s="117" t="s">
        <v>134</v>
      </c>
      <c r="AA49" s="135"/>
      <c r="AB49" s="134"/>
      <c r="AC49" s="125" t="s">
        <v>167</v>
      </c>
      <c r="AD49" s="115"/>
      <c r="AE49" s="124"/>
      <c r="AF49" s="426"/>
      <c r="AG49" s="427"/>
      <c r="AH49" s="427"/>
      <c r="AI49" s="214"/>
      <c r="AJ49" s="138"/>
      <c r="AK49" s="81"/>
    </row>
    <row r="50" spans="1:37" ht="18.75" customHeight="1" x14ac:dyDescent="0.2">
      <c r="A50" s="98"/>
      <c r="B50" s="126">
        <f t="shared" si="0"/>
        <v>28</v>
      </c>
      <c r="C50" s="126"/>
      <c r="D50" s="113"/>
      <c r="E50" s="111"/>
      <c r="F50" s="414"/>
      <c r="G50" s="415"/>
      <c r="H50" s="213" t="s">
        <v>144</v>
      </c>
      <c r="I50" s="210"/>
      <c r="J50" s="123"/>
      <c r="K50" s="118"/>
      <c r="L50" s="117" t="s">
        <v>134</v>
      </c>
      <c r="M50" s="135"/>
      <c r="N50" s="134"/>
      <c r="O50" s="213" t="s">
        <v>144</v>
      </c>
      <c r="P50" s="210"/>
      <c r="Q50" s="117"/>
      <c r="R50" s="118"/>
      <c r="S50" s="117" t="s">
        <v>134</v>
      </c>
      <c r="T50" s="135"/>
      <c r="U50" s="134"/>
      <c r="V50" s="213" t="s">
        <v>144</v>
      </c>
      <c r="W50" s="210"/>
      <c r="X50" s="123"/>
      <c r="Y50" s="118"/>
      <c r="Z50" s="117" t="s">
        <v>134</v>
      </c>
      <c r="AA50" s="135"/>
      <c r="AB50" s="134"/>
      <c r="AC50" s="125" t="s">
        <v>167</v>
      </c>
      <c r="AD50" s="115"/>
      <c r="AE50" s="124"/>
      <c r="AF50" s="426"/>
      <c r="AG50" s="427"/>
      <c r="AH50" s="427"/>
      <c r="AI50" s="214"/>
      <c r="AJ50" s="138"/>
      <c r="AK50" s="81"/>
    </row>
    <row r="51" spans="1:37" ht="18.75" customHeight="1" x14ac:dyDescent="0.2">
      <c r="A51" s="98"/>
      <c r="B51" s="126">
        <f t="shared" si="0"/>
        <v>29</v>
      </c>
      <c r="C51" s="126"/>
      <c r="D51" s="113"/>
      <c r="E51" s="111"/>
      <c r="F51" s="414"/>
      <c r="G51" s="415"/>
      <c r="H51" s="213" t="s">
        <v>144</v>
      </c>
      <c r="I51" s="210"/>
      <c r="J51" s="123"/>
      <c r="K51" s="118"/>
      <c r="L51" s="117" t="s">
        <v>134</v>
      </c>
      <c r="M51" s="135"/>
      <c r="N51" s="134"/>
      <c r="O51" s="213" t="s">
        <v>144</v>
      </c>
      <c r="P51" s="210"/>
      <c r="Q51" s="117"/>
      <c r="R51" s="118"/>
      <c r="S51" s="117" t="s">
        <v>134</v>
      </c>
      <c r="T51" s="135"/>
      <c r="U51" s="134"/>
      <c r="V51" s="213" t="s">
        <v>144</v>
      </c>
      <c r="W51" s="210"/>
      <c r="X51" s="123"/>
      <c r="Y51" s="118"/>
      <c r="Z51" s="117" t="s">
        <v>134</v>
      </c>
      <c r="AA51" s="135"/>
      <c r="AB51" s="134"/>
      <c r="AC51" s="125" t="s">
        <v>167</v>
      </c>
      <c r="AD51" s="115"/>
      <c r="AE51" s="124"/>
      <c r="AF51" s="426"/>
      <c r="AG51" s="427"/>
      <c r="AH51" s="427"/>
      <c r="AI51" s="214"/>
      <c r="AJ51" s="138"/>
      <c r="AK51" s="81"/>
    </row>
    <row r="52" spans="1:37" ht="18.75" customHeight="1" x14ac:dyDescent="0.2">
      <c r="A52" s="98"/>
      <c r="B52" s="126">
        <f t="shared" si="0"/>
        <v>30</v>
      </c>
      <c r="C52" s="126"/>
      <c r="D52" s="113"/>
      <c r="E52" s="111"/>
      <c r="F52" s="414"/>
      <c r="G52" s="415"/>
      <c r="H52" s="213" t="s">
        <v>144</v>
      </c>
      <c r="I52" s="210"/>
      <c r="J52" s="123"/>
      <c r="K52" s="118"/>
      <c r="L52" s="117" t="s">
        <v>134</v>
      </c>
      <c r="M52" s="135"/>
      <c r="N52" s="134"/>
      <c r="O52" s="213" t="s">
        <v>144</v>
      </c>
      <c r="P52" s="210"/>
      <c r="Q52" s="117"/>
      <c r="R52" s="118"/>
      <c r="S52" s="117" t="s">
        <v>134</v>
      </c>
      <c r="T52" s="135"/>
      <c r="U52" s="134"/>
      <c r="V52" s="213" t="s">
        <v>144</v>
      </c>
      <c r="W52" s="210"/>
      <c r="X52" s="123"/>
      <c r="Y52" s="118"/>
      <c r="Z52" s="117" t="s">
        <v>134</v>
      </c>
      <c r="AA52" s="135"/>
      <c r="AB52" s="134"/>
      <c r="AC52" s="125" t="s">
        <v>167</v>
      </c>
      <c r="AD52" s="115"/>
      <c r="AE52" s="124"/>
      <c r="AF52" s="426"/>
      <c r="AG52" s="427"/>
      <c r="AH52" s="427"/>
      <c r="AI52" s="214"/>
      <c r="AJ52" s="138"/>
      <c r="AK52" s="81"/>
    </row>
    <row r="53" spans="1:37" ht="18.75" customHeight="1" x14ac:dyDescent="0.2">
      <c r="A53" s="98"/>
      <c r="B53" s="126">
        <f t="shared" si="0"/>
        <v>31</v>
      </c>
      <c r="C53" s="126"/>
      <c r="D53" s="113"/>
      <c r="E53" s="111"/>
      <c r="F53" s="414"/>
      <c r="G53" s="415"/>
      <c r="H53" s="213" t="s">
        <v>144</v>
      </c>
      <c r="I53" s="210"/>
      <c r="J53" s="123"/>
      <c r="K53" s="118"/>
      <c r="L53" s="117" t="s">
        <v>134</v>
      </c>
      <c r="M53" s="135"/>
      <c r="N53" s="134"/>
      <c r="O53" s="213" t="s">
        <v>144</v>
      </c>
      <c r="P53" s="210"/>
      <c r="Q53" s="117"/>
      <c r="R53" s="118"/>
      <c r="S53" s="117" t="s">
        <v>134</v>
      </c>
      <c r="T53" s="135"/>
      <c r="U53" s="134"/>
      <c r="V53" s="213" t="s">
        <v>144</v>
      </c>
      <c r="W53" s="210"/>
      <c r="X53" s="123"/>
      <c r="Y53" s="118"/>
      <c r="Z53" s="117" t="s">
        <v>134</v>
      </c>
      <c r="AA53" s="135"/>
      <c r="AB53" s="134"/>
      <c r="AC53" s="125" t="s">
        <v>167</v>
      </c>
      <c r="AD53" s="115"/>
      <c r="AE53" s="124"/>
      <c r="AF53" s="426"/>
      <c r="AG53" s="427"/>
      <c r="AH53" s="427"/>
      <c r="AI53" s="214"/>
      <c r="AJ53" s="138"/>
      <c r="AK53" s="81"/>
    </row>
    <row r="54" spans="1:37" ht="18.75" customHeight="1" x14ac:dyDescent="0.2">
      <c r="A54" s="98"/>
      <c r="B54" s="126">
        <f t="shared" si="0"/>
        <v>32</v>
      </c>
      <c r="C54" s="126"/>
      <c r="D54" s="113"/>
      <c r="E54" s="111"/>
      <c r="F54" s="414"/>
      <c r="G54" s="415"/>
      <c r="H54" s="213" t="s">
        <v>144</v>
      </c>
      <c r="I54" s="210"/>
      <c r="J54" s="123"/>
      <c r="K54" s="118"/>
      <c r="L54" s="117" t="s">
        <v>134</v>
      </c>
      <c r="M54" s="135"/>
      <c r="N54" s="134"/>
      <c r="O54" s="213" t="s">
        <v>144</v>
      </c>
      <c r="P54" s="210"/>
      <c r="Q54" s="117"/>
      <c r="R54" s="118"/>
      <c r="S54" s="117" t="s">
        <v>134</v>
      </c>
      <c r="T54" s="135"/>
      <c r="U54" s="134"/>
      <c r="V54" s="213" t="s">
        <v>144</v>
      </c>
      <c r="W54" s="210"/>
      <c r="X54" s="123"/>
      <c r="Y54" s="118"/>
      <c r="Z54" s="117" t="s">
        <v>134</v>
      </c>
      <c r="AA54" s="135"/>
      <c r="AB54" s="134"/>
      <c r="AC54" s="125" t="s">
        <v>167</v>
      </c>
      <c r="AD54" s="115"/>
      <c r="AE54" s="124"/>
      <c r="AF54" s="426"/>
      <c r="AG54" s="427"/>
      <c r="AH54" s="427"/>
      <c r="AI54" s="214"/>
      <c r="AJ54" s="138"/>
      <c r="AK54" s="81"/>
    </row>
    <row r="55" spans="1:37" ht="18.75" customHeight="1" x14ac:dyDescent="0.2">
      <c r="A55" s="98"/>
      <c r="B55" s="126">
        <f t="shared" si="0"/>
        <v>33</v>
      </c>
      <c r="C55" s="126"/>
      <c r="D55" s="113"/>
      <c r="E55" s="111"/>
      <c r="F55" s="414"/>
      <c r="G55" s="415"/>
      <c r="H55" s="213" t="s">
        <v>144</v>
      </c>
      <c r="I55" s="210"/>
      <c r="J55" s="123"/>
      <c r="K55" s="118"/>
      <c r="L55" s="117" t="s">
        <v>134</v>
      </c>
      <c r="M55" s="135"/>
      <c r="N55" s="134"/>
      <c r="O55" s="213" t="s">
        <v>144</v>
      </c>
      <c r="P55" s="210"/>
      <c r="Q55" s="117"/>
      <c r="R55" s="118"/>
      <c r="S55" s="117" t="s">
        <v>134</v>
      </c>
      <c r="T55" s="135"/>
      <c r="U55" s="134"/>
      <c r="V55" s="213" t="s">
        <v>144</v>
      </c>
      <c r="W55" s="210"/>
      <c r="X55" s="123"/>
      <c r="Y55" s="118"/>
      <c r="Z55" s="117" t="s">
        <v>134</v>
      </c>
      <c r="AA55" s="135"/>
      <c r="AB55" s="134"/>
      <c r="AC55" s="125" t="s">
        <v>167</v>
      </c>
      <c r="AD55" s="115"/>
      <c r="AE55" s="124"/>
      <c r="AF55" s="426"/>
      <c r="AG55" s="427"/>
      <c r="AH55" s="427"/>
      <c r="AI55" s="214"/>
      <c r="AJ55" s="138"/>
      <c r="AK55" s="81"/>
    </row>
    <row r="56" spans="1:37" ht="18.75" customHeight="1" x14ac:dyDescent="0.2">
      <c r="A56" s="98"/>
      <c r="B56" s="126">
        <f t="shared" si="0"/>
        <v>34</v>
      </c>
      <c r="C56" s="126"/>
      <c r="D56" s="113"/>
      <c r="E56" s="111"/>
      <c r="F56" s="414"/>
      <c r="G56" s="415"/>
      <c r="H56" s="213" t="s">
        <v>144</v>
      </c>
      <c r="I56" s="210"/>
      <c r="J56" s="123"/>
      <c r="K56" s="118"/>
      <c r="L56" s="117" t="s">
        <v>134</v>
      </c>
      <c r="M56" s="135"/>
      <c r="N56" s="134"/>
      <c r="O56" s="213" t="s">
        <v>144</v>
      </c>
      <c r="P56" s="210"/>
      <c r="Q56" s="117"/>
      <c r="R56" s="118"/>
      <c r="S56" s="117" t="s">
        <v>134</v>
      </c>
      <c r="T56" s="135"/>
      <c r="U56" s="134"/>
      <c r="V56" s="213" t="s">
        <v>144</v>
      </c>
      <c r="W56" s="210"/>
      <c r="X56" s="123"/>
      <c r="Y56" s="118"/>
      <c r="Z56" s="117" t="s">
        <v>134</v>
      </c>
      <c r="AA56" s="135"/>
      <c r="AB56" s="134"/>
      <c r="AC56" s="125" t="s">
        <v>167</v>
      </c>
      <c r="AD56" s="115"/>
      <c r="AE56" s="124"/>
      <c r="AF56" s="426"/>
      <c r="AG56" s="427"/>
      <c r="AH56" s="427"/>
      <c r="AI56" s="214"/>
      <c r="AJ56" s="138"/>
      <c r="AK56" s="81"/>
    </row>
    <row r="57" spans="1:37" ht="18.75" customHeight="1" x14ac:dyDescent="0.2">
      <c r="A57" s="98"/>
      <c r="B57" s="126">
        <f t="shared" si="0"/>
        <v>35</v>
      </c>
      <c r="C57" s="126"/>
      <c r="D57" s="113"/>
      <c r="E57" s="111"/>
      <c r="F57" s="414"/>
      <c r="G57" s="415"/>
      <c r="H57" s="213" t="s">
        <v>144</v>
      </c>
      <c r="I57" s="210"/>
      <c r="J57" s="123"/>
      <c r="K57" s="118"/>
      <c r="L57" s="117" t="s">
        <v>134</v>
      </c>
      <c r="M57" s="135"/>
      <c r="N57" s="134"/>
      <c r="O57" s="213" t="s">
        <v>144</v>
      </c>
      <c r="P57" s="210"/>
      <c r="Q57" s="117"/>
      <c r="R57" s="118"/>
      <c r="S57" s="117" t="s">
        <v>134</v>
      </c>
      <c r="T57" s="135"/>
      <c r="U57" s="134"/>
      <c r="V57" s="213" t="s">
        <v>144</v>
      </c>
      <c r="W57" s="210"/>
      <c r="X57" s="123"/>
      <c r="Y57" s="118"/>
      <c r="Z57" s="117" t="s">
        <v>134</v>
      </c>
      <c r="AA57" s="135"/>
      <c r="AB57" s="134"/>
      <c r="AC57" s="125" t="s">
        <v>167</v>
      </c>
      <c r="AD57" s="115"/>
      <c r="AE57" s="124"/>
      <c r="AF57" s="426"/>
      <c r="AG57" s="427"/>
      <c r="AH57" s="427"/>
      <c r="AI57" s="214"/>
      <c r="AJ57" s="138"/>
      <c r="AK57" s="81"/>
    </row>
    <row r="58" spans="1:37" ht="18.75" customHeight="1" x14ac:dyDescent="0.2">
      <c r="A58" s="98"/>
      <c r="B58" s="126">
        <f t="shared" si="0"/>
        <v>36</v>
      </c>
      <c r="C58" s="126"/>
      <c r="D58" s="113"/>
      <c r="E58" s="111"/>
      <c r="F58" s="414"/>
      <c r="G58" s="415"/>
      <c r="H58" s="213" t="s">
        <v>144</v>
      </c>
      <c r="I58" s="210"/>
      <c r="J58" s="123"/>
      <c r="K58" s="118"/>
      <c r="L58" s="117" t="s">
        <v>134</v>
      </c>
      <c r="M58" s="135"/>
      <c r="N58" s="134"/>
      <c r="O58" s="213" t="s">
        <v>144</v>
      </c>
      <c r="P58" s="210"/>
      <c r="Q58" s="117"/>
      <c r="R58" s="118"/>
      <c r="S58" s="117" t="s">
        <v>134</v>
      </c>
      <c r="T58" s="135"/>
      <c r="U58" s="134"/>
      <c r="V58" s="213" t="s">
        <v>144</v>
      </c>
      <c r="W58" s="210"/>
      <c r="X58" s="123"/>
      <c r="Y58" s="118"/>
      <c r="Z58" s="117" t="s">
        <v>134</v>
      </c>
      <c r="AA58" s="135"/>
      <c r="AB58" s="134"/>
      <c r="AC58" s="125" t="s">
        <v>167</v>
      </c>
      <c r="AD58" s="115"/>
      <c r="AE58" s="124"/>
      <c r="AF58" s="426"/>
      <c r="AG58" s="427"/>
      <c r="AH58" s="427"/>
      <c r="AI58" s="214"/>
      <c r="AJ58" s="138"/>
      <c r="AK58" s="81"/>
    </row>
    <row r="59" spans="1:37" ht="18.75" customHeight="1" x14ac:dyDescent="0.2">
      <c r="A59" s="98"/>
      <c r="B59" s="126">
        <f t="shared" si="0"/>
        <v>37</v>
      </c>
      <c r="C59" s="126"/>
      <c r="D59" s="113"/>
      <c r="E59" s="111"/>
      <c r="F59" s="414"/>
      <c r="G59" s="415"/>
      <c r="H59" s="213" t="s">
        <v>144</v>
      </c>
      <c r="I59" s="210"/>
      <c r="J59" s="123"/>
      <c r="K59" s="118"/>
      <c r="L59" s="117" t="s">
        <v>134</v>
      </c>
      <c r="M59" s="135"/>
      <c r="N59" s="134"/>
      <c r="O59" s="213" t="s">
        <v>144</v>
      </c>
      <c r="P59" s="210"/>
      <c r="Q59" s="117"/>
      <c r="R59" s="118"/>
      <c r="S59" s="117" t="s">
        <v>134</v>
      </c>
      <c r="T59" s="135"/>
      <c r="U59" s="134"/>
      <c r="V59" s="213" t="s">
        <v>144</v>
      </c>
      <c r="W59" s="210"/>
      <c r="X59" s="123"/>
      <c r="Y59" s="118"/>
      <c r="Z59" s="117" t="s">
        <v>134</v>
      </c>
      <c r="AA59" s="135"/>
      <c r="AB59" s="134"/>
      <c r="AC59" s="125" t="s">
        <v>167</v>
      </c>
      <c r="AD59" s="115"/>
      <c r="AE59" s="124"/>
      <c r="AF59" s="426"/>
      <c r="AG59" s="427"/>
      <c r="AH59" s="427"/>
      <c r="AI59" s="214"/>
      <c r="AJ59" s="138"/>
      <c r="AK59" s="81"/>
    </row>
    <row r="60" spans="1:37" ht="18.75" customHeight="1" x14ac:dyDescent="0.2">
      <c r="A60" s="98"/>
      <c r="B60" s="126">
        <f t="shared" si="0"/>
        <v>38</v>
      </c>
      <c r="C60" s="126"/>
      <c r="D60" s="113"/>
      <c r="E60" s="111"/>
      <c r="F60" s="414"/>
      <c r="G60" s="415"/>
      <c r="H60" s="213" t="s">
        <v>144</v>
      </c>
      <c r="I60" s="210"/>
      <c r="J60" s="123"/>
      <c r="K60" s="118"/>
      <c r="L60" s="117" t="s">
        <v>134</v>
      </c>
      <c r="M60" s="135"/>
      <c r="N60" s="134"/>
      <c r="O60" s="213" t="s">
        <v>144</v>
      </c>
      <c r="P60" s="210"/>
      <c r="Q60" s="117"/>
      <c r="R60" s="118"/>
      <c r="S60" s="117" t="s">
        <v>134</v>
      </c>
      <c r="T60" s="135"/>
      <c r="U60" s="134"/>
      <c r="V60" s="213" t="s">
        <v>144</v>
      </c>
      <c r="W60" s="210"/>
      <c r="X60" s="123"/>
      <c r="Y60" s="118"/>
      <c r="Z60" s="117" t="s">
        <v>134</v>
      </c>
      <c r="AA60" s="135"/>
      <c r="AB60" s="134"/>
      <c r="AC60" s="125" t="s">
        <v>167</v>
      </c>
      <c r="AD60" s="115"/>
      <c r="AE60" s="124"/>
      <c r="AF60" s="426"/>
      <c r="AG60" s="427"/>
      <c r="AH60" s="427"/>
      <c r="AI60" s="214"/>
      <c r="AJ60" s="132"/>
      <c r="AK60" s="81"/>
    </row>
    <row r="61" spans="1:37" ht="18.75" customHeight="1" x14ac:dyDescent="0.2">
      <c r="A61" s="98"/>
      <c r="B61" s="126">
        <f t="shared" si="0"/>
        <v>39</v>
      </c>
      <c r="C61" s="126"/>
      <c r="D61" s="113"/>
      <c r="E61" s="111"/>
      <c r="F61" s="414"/>
      <c r="G61" s="415"/>
      <c r="H61" s="213" t="s">
        <v>144</v>
      </c>
      <c r="I61" s="210"/>
      <c r="J61" s="123"/>
      <c r="K61" s="118"/>
      <c r="L61" s="117" t="s">
        <v>134</v>
      </c>
      <c r="M61" s="135"/>
      <c r="N61" s="134"/>
      <c r="O61" s="213" t="s">
        <v>144</v>
      </c>
      <c r="P61" s="210"/>
      <c r="Q61" s="117"/>
      <c r="R61" s="118"/>
      <c r="S61" s="117" t="s">
        <v>134</v>
      </c>
      <c r="T61" s="135"/>
      <c r="U61" s="134"/>
      <c r="V61" s="213" t="s">
        <v>144</v>
      </c>
      <c r="W61" s="210"/>
      <c r="X61" s="123"/>
      <c r="Y61" s="118"/>
      <c r="Z61" s="117" t="s">
        <v>134</v>
      </c>
      <c r="AA61" s="135"/>
      <c r="AB61" s="134"/>
      <c r="AC61" s="125" t="s">
        <v>167</v>
      </c>
      <c r="AD61" s="115"/>
      <c r="AE61" s="124"/>
      <c r="AF61" s="426"/>
      <c r="AG61" s="427"/>
      <c r="AH61" s="427"/>
      <c r="AI61" s="214"/>
      <c r="AJ61" s="132"/>
      <c r="AK61" s="81"/>
    </row>
    <row r="62" spans="1:37" ht="18.75" customHeight="1" x14ac:dyDescent="0.2">
      <c r="A62" s="98"/>
      <c r="B62" s="126">
        <f t="shared" si="0"/>
        <v>40</v>
      </c>
      <c r="C62" s="126"/>
      <c r="D62" s="113"/>
      <c r="E62" s="111"/>
      <c r="F62" s="414"/>
      <c r="G62" s="415"/>
      <c r="H62" s="213" t="s">
        <v>144</v>
      </c>
      <c r="I62" s="210"/>
      <c r="J62" s="123"/>
      <c r="K62" s="118"/>
      <c r="L62" s="117" t="s">
        <v>134</v>
      </c>
      <c r="M62" s="135"/>
      <c r="N62" s="134"/>
      <c r="O62" s="213" t="s">
        <v>144</v>
      </c>
      <c r="P62" s="210"/>
      <c r="Q62" s="117"/>
      <c r="R62" s="118"/>
      <c r="S62" s="117" t="s">
        <v>134</v>
      </c>
      <c r="T62" s="135"/>
      <c r="U62" s="134"/>
      <c r="V62" s="213" t="s">
        <v>144</v>
      </c>
      <c r="W62" s="210"/>
      <c r="X62" s="123"/>
      <c r="Y62" s="118"/>
      <c r="Z62" s="117" t="s">
        <v>134</v>
      </c>
      <c r="AA62" s="135"/>
      <c r="AB62" s="134"/>
      <c r="AC62" s="125" t="s">
        <v>167</v>
      </c>
      <c r="AD62" s="115"/>
      <c r="AE62" s="124"/>
      <c r="AF62" s="426"/>
      <c r="AG62" s="427"/>
      <c r="AH62" s="427"/>
      <c r="AI62" s="214"/>
      <c r="AJ62" s="132"/>
      <c r="AK62" s="81"/>
    </row>
    <row r="63" spans="1:37" ht="18.75" customHeight="1" thickBot="1" x14ac:dyDescent="0.25">
      <c r="A63" s="131"/>
      <c r="B63" s="130"/>
      <c r="C63" s="111"/>
      <c r="D63" s="112"/>
      <c r="E63" s="129"/>
      <c r="F63" s="127"/>
      <c r="G63" s="127"/>
      <c r="H63" s="213"/>
      <c r="I63" s="210"/>
      <c r="J63" s="123"/>
      <c r="K63" s="127"/>
      <c r="L63" s="127"/>
      <c r="M63" s="127"/>
      <c r="N63" s="123"/>
      <c r="O63" s="213"/>
      <c r="P63" s="210"/>
      <c r="Q63" s="210"/>
      <c r="R63" s="127"/>
      <c r="S63" s="127"/>
      <c r="T63" s="127"/>
      <c r="U63" s="123"/>
      <c r="V63" s="213"/>
      <c r="W63" s="210"/>
      <c r="X63" s="123"/>
      <c r="Y63" s="127"/>
      <c r="Z63" s="127"/>
      <c r="AA63" s="127"/>
      <c r="AB63" s="123"/>
      <c r="AC63" s="125"/>
      <c r="AD63" s="115"/>
      <c r="AE63" s="124"/>
      <c r="AF63" s="124"/>
      <c r="AG63" s="124"/>
      <c r="AH63" s="124"/>
      <c r="AI63" s="212"/>
      <c r="AJ63" s="121"/>
      <c r="AK63" s="81"/>
    </row>
    <row r="64" spans="1:37" x14ac:dyDescent="0.2">
      <c r="A64" s="98"/>
      <c r="B64" s="126"/>
      <c r="C64" s="126"/>
      <c r="D64" s="113"/>
      <c r="E64" s="111"/>
      <c r="F64" s="117"/>
      <c r="G64" s="117"/>
      <c r="H64" s="213"/>
      <c r="I64" s="210"/>
      <c r="J64" s="123"/>
      <c r="K64" s="123"/>
      <c r="L64" s="117"/>
      <c r="M64" s="123"/>
      <c r="N64" s="123"/>
      <c r="O64" s="213"/>
      <c r="P64" s="210"/>
      <c r="Q64" s="123"/>
      <c r="R64" s="123"/>
      <c r="S64" s="117"/>
      <c r="T64" s="123"/>
      <c r="U64" s="123"/>
      <c r="V64" s="213"/>
      <c r="W64" s="210"/>
      <c r="X64" s="123"/>
      <c r="Y64" s="123"/>
      <c r="Z64" s="117"/>
      <c r="AA64" s="123"/>
      <c r="AB64" s="123"/>
      <c r="AC64" s="125"/>
      <c r="AD64" s="115"/>
      <c r="AE64" s="124"/>
      <c r="AF64" s="124"/>
      <c r="AG64" s="119"/>
      <c r="AH64" s="124"/>
      <c r="AI64" s="212"/>
      <c r="AJ64" s="121"/>
      <c r="AK64" s="81"/>
    </row>
    <row r="65" spans="1:37" ht="14.25" x14ac:dyDescent="0.2">
      <c r="A65" s="98"/>
      <c r="B65" s="114" t="s">
        <v>143</v>
      </c>
      <c r="C65" s="114"/>
      <c r="D65" s="113"/>
      <c r="E65" s="112"/>
      <c r="F65" s="414">
        <f>SUM(F23:G62)</f>
        <v>0</v>
      </c>
      <c r="G65" s="415"/>
      <c r="H65" s="211" t="s">
        <v>141</v>
      </c>
      <c r="I65" s="210"/>
      <c r="J65" s="210"/>
      <c r="K65" s="118">
        <f>SUM(K23:K62)</f>
        <v>0</v>
      </c>
      <c r="L65" s="117" t="s">
        <v>134</v>
      </c>
      <c r="M65" s="414">
        <f>SUM(M23:M62)</f>
        <v>0</v>
      </c>
      <c r="N65" s="415"/>
      <c r="O65" s="211" t="s">
        <v>141</v>
      </c>
      <c r="P65" s="210"/>
      <c r="Q65" s="117"/>
      <c r="R65" s="118">
        <f>SUM(R23:R62)</f>
        <v>0</v>
      </c>
      <c r="S65" s="117" t="s">
        <v>134</v>
      </c>
      <c r="T65" s="414">
        <f>SUM(T23:T62)</f>
        <v>0</v>
      </c>
      <c r="U65" s="415"/>
      <c r="V65" s="211" t="s">
        <v>141</v>
      </c>
      <c r="W65" s="210"/>
      <c r="X65" s="210"/>
      <c r="Y65" s="118">
        <f>SUM(Y23:Y62)</f>
        <v>0</v>
      </c>
      <c r="Z65" s="117" t="s">
        <v>134</v>
      </c>
      <c r="AA65" s="414">
        <f>SUM(AA23:AA62)</f>
        <v>0</v>
      </c>
      <c r="AB65" s="415"/>
      <c r="AC65" s="116" t="s">
        <v>166</v>
      </c>
      <c r="AD65" s="115"/>
      <c r="AE65" s="115"/>
      <c r="AF65" s="426"/>
      <c r="AG65" s="432"/>
      <c r="AH65" s="432"/>
      <c r="AI65" s="432"/>
      <c r="AJ65" s="106"/>
      <c r="AK65" s="81"/>
    </row>
    <row r="66" spans="1:37" ht="18" customHeight="1" x14ac:dyDescent="0.2">
      <c r="A66" s="98"/>
      <c r="B66" s="114"/>
      <c r="C66" s="114"/>
      <c r="D66" s="113"/>
      <c r="E66" s="112"/>
      <c r="F66" s="107"/>
      <c r="G66" s="94"/>
      <c r="H66" s="110"/>
      <c r="I66" s="109"/>
      <c r="J66" s="108"/>
      <c r="K66" s="111"/>
      <c r="L66" s="111"/>
      <c r="M66" s="83"/>
      <c r="N66" s="94"/>
      <c r="O66" s="110"/>
      <c r="P66" s="109"/>
      <c r="Q66" s="107"/>
      <c r="R66" s="94"/>
      <c r="S66" s="107"/>
      <c r="T66" s="94"/>
      <c r="U66" s="94"/>
      <c r="V66" s="110"/>
      <c r="W66" s="109"/>
      <c r="X66" s="108"/>
      <c r="Y66" s="107"/>
      <c r="Z66" s="107"/>
      <c r="AA66" s="94"/>
      <c r="AB66" s="94"/>
      <c r="AC66" s="110"/>
      <c r="AD66" s="109"/>
      <c r="AE66" s="108"/>
      <c r="AF66" s="107"/>
      <c r="AG66" s="107"/>
      <c r="AH66" s="94"/>
      <c r="AI66" s="83"/>
      <c r="AJ66" s="106"/>
      <c r="AK66" s="81"/>
    </row>
    <row r="67" spans="1:37" x14ac:dyDescent="0.2">
      <c r="A67" s="105"/>
      <c r="B67" s="96"/>
      <c r="C67" s="96"/>
      <c r="D67" s="95"/>
      <c r="E67" s="83"/>
      <c r="F67" s="94"/>
      <c r="G67" s="94"/>
      <c r="H67" s="93"/>
      <c r="I67" s="92"/>
      <c r="J67" s="94"/>
      <c r="K67" s="104" t="s">
        <v>140</v>
      </c>
      <c r="L67" s="104"/>
      <c r="M67" s="104" t="s">
        <v>139</v>
      </c>
      <c r="N67" s="102"/>
      <c r="O67" s="102"/>
      <c r="P67" s="103"/>
      <c r="Q67" s="102"/>
      <c r="R67" s="102" t="s">
        <v>140</v>
      </c>
      <c r="S67" s="102"/>
      <c r="T67" s="102" t="s">
        <v>139</v>
      </c>
      <c r="U67" s="102"/>
      <c r="V67" s="102"/>
      <c r="W67" s="103"/>
      <c r="X67" s="102"/>
      <c r="Y67" s="102" t="s">
        <v>140</v>
      </c>
      <c r="Z67" s="102"/>
      <c r="AA67" s="102" t="s">
        <v>139</v>
      </c>
      <c r="AB67" s="102"/>
      <c r="AC67" s="102"/>
      <c r="AD67" s="103"/>
      <c r="AE67" s="102"/>
      <c r="AF67" s="102"/>
      <c r="AG67" s="102"/>
      <c r="AH67" s="94"/>
      <c r="AI67" s="83"/>
      <c r="AJ67" s="99"/>
      <c r="AK67" s="81"/>
    </row>
    <row r="68" spans="1:37" ht="23.25" customHeight="1" x14ac:dyDescent="0.2">
      <c r="A68" s="98"/>
      <c r="B68" s="97" t="s">
        <v>138</v>
      </c>
      <c r="C68" s="96"/>
      <c r="D68" s="95"/>
      <c r="E68" s="83"/>
      <c r="F68" s="94"/>
      <c r="G68" s="94"/>
      <c r="H68" s="93"/>
      <c r="I68" s="92" t="s">
        <v>165</v>
      </c>
      <c r="J68" s="91"/>
      <c r="K68" s="90" t="e">
        <f>K65/F65</f>
        <v>#DIV/0!</v>
      </c>
      <c r="L68" s="89" t="s">
        <v>134</v>
      </c>
      <c r="M68" s="88" t="e">
        <f>M65/F65</f>
        <v>#DIV/0!</v>
      </c>
      <c r="N68" s="87"/>
      <c r="O68" s="86"/>
      <c r="P68" s="85" t="s">
        <v>164</v>
      </c>
      <c r="Q68" s="85"/>
      <c r="R68" s="90" t="e">
        <f>R65/F65</f>
        <v>#DIV/0!</v>
      </c>
      <c r="S68" s="89" t="s">
        <v>134</v>
      </c>
      <c r="T68" s="88" t="e">
        <f>T65/F65</f>
        <v>#DIV/0!</v>
      </c>
      <c r="U68" s="87"/>
      <c r="V68" s="86"/>
      <c r="W68" s="85" t="s">
        <v>163</v>
      </c>
      <c r="X68" s="85"/>
      <c r="Y68" s="90" t="e">
        <f>Y65/F65</f>
        <v>#DIV/0!</v>
      </c>
      <c r="Z68" s="89" t="s">
        <v>134</v>
      </c>
      <c r="AA68" s="88" t="e">
        <f>AA65/F65</f>
        <v>#DIV/0!</v>
      </c>
      <c r="AB68" s="87"/>
      <c r="AC68" s="86"/>
      <c r="AD68" s="85"/>
      <c r="AE68" s="87"/>
      <c r="AF68" s="430"/>
      <c r="AG68" s="431"/>
      <c r="AH68" s="431"/>
      <c r="AI68" s="83"/>
      <c r="AJ68" s="82"/>
      <c r="AK68" s="81"/>
    </row>
    <row r="69" spans="1:37" ht="7.5" customHeight="1" x14ac:dyDescent="0.2">
      <c r="A69" s="80"/>
      <c r="B69" s="79"/>
      <c r="C69" s="79"/>
      <c r="D69" s="77"/>
      <c r="E69" s="78"/>
      <c r="F69" s="78"/>
      <c r="G69" s="78"/>
      <c r="H69" s="75"/>
      <c r="I69" s="77"/>
      <c r="J69" s="76"/>
      <c r="K69" s="76"/>
      <c r="L69" s="76"/>
      <c r="M69" s="76"/>
      <c r="N69" s="76"/>
      <c r="O69" s="75"/>
      <c r="P69" s="77"/>
      <c r="Q69" s="76"/>
      <c r="R69" s="76"/>
      <c r="S69" s="76"/>
      <c r="T69" s="76"/>
      <c r="U69" s="76"/>
      <c r="V69" s="75"/>
      <c r="W69" s="77"/>
      <c r="X69" s="76"/>
      <c r="Y69" s="76"/>
      <c r="Z69" s="76"/>
      <c r="AA69" s="76"/>
      <c r="AB69" s="76"/>
      <c r="AC69" s="75"/>
      <c r="AD69" s="77"/>
      <c r="AE69" s="76"/>
      <c r="AF69" s="76"/>
      <c r="AG69" s="76"/>
      <c r="AH69" s="76"/>
      <c r="AI69" s="76"/>
      <c r="AJ69" s="75"/>
      <c r="AK69" s="74"/>
    </row>
    <row r="70" spans="1:37" ht="5.25" customHeight="1" x14ac:dyDescent="0.2">
      <c r="B70" s="73"/>
      <c r="C70" s="73"/>
    </row>
    <row r="71" spans="1:37" x14ac:dyDescent="0.2">
      <c r="A71" s="72" t="s">
        <v>132</v>
      </c>
      <c r="B71" s="50"/>
    </row>
    <row r="72" spans="1:37" x14ac:dyDescent="0.2">
      <c r="A72" s="72" t="s">
        <v>162</v>
      </c>
      <c r="B72" s="50"/>
    </row>
    <row r="73" spans="1:37" s="61" customFormat="1" x14ac:dyDescent="0.2">
      <c r="A73" s="70"/>
      <c r="C73" s="67"/>
      <c r="D73" s="63"/>
      <c r="H73" s="62"/>
      <c r="I73" s="63"/>
      <c r="O73" s="62"/>
      <c r="P73" s="63"/>
      <c r="V73" s="62"/>
      <c r="W73" s="63"/>
      <c r="AC73" s="62"/>
      <c r="AD73" s="63"/>
      <c r="AJ73" s="62"/>
    </row>
    <row r="74" spans="1:37" s="61" customFormat="1" x14ac:dyDescent="0.2">
      <c r="B74" s="67" t="s">
        <v>129</v>
      </c>
      <c r="C74" s="67"/>
      <c r="D74" s="63"/>
      <c r="F74" s="69" t="e">
        <f>IF(K68-K10&lt;0,"Le CMU (min) tel que fixé par le PAG n'est pas respecté","")</f>
        <v>#DIV/0!</v>
      </c>
      <c r="H74" s="62"/>
      <c r="I74" s="63"/>
      <c r="O74" s="69" t="e">
        <f>IF(Y68-Y10&lt;0,"Le CUS (min) tel que fixé par le PAG n'est pas respecté","")</f>
        <v>#DIV/0!</v>
      </c>
      <c r="P74" s="63"/>
      <c r="V74" s="62"/>
      <c r="W74" s="63"/>
      <c r="AC74" s="62"/>
      <c r="AD74" s="63"/>
      <c r="AJ74" s="62"/>
    </row>
    <row r="75" spans="1:37" s="61" customFormat="1" x14ac:dyDescent="0.2">
      <c r="B75" s="67"/>
      <c r="C75" s="67"/>
      <c r="D75" s="63"/>
      <c r="F75" s="69" t="e">
        <f>IF(M68-M10&gt;0,"Le CMU (max) tel que fixé par le PAG n'est pas respecté","")</f>
        <v>#DIV/0!</v>
      </c>
      <c r="H75" s="62"/>
      <c r="I75" s="63"/>
      <c r="O75" s="69" t="e">
        <f>IF(AA68-AA10&gt;0,"Le CUS (max) tel que fixé par le PAG n'est pas respecté","")</f>
        <v>#DIV/0!</v>
      </c>
      <c r="P75" s="63"/>
      <c r="V75" s="62"/>
      <c r="W75" s="63"/>
      <c r="AC75" s="62"/>
      <c r="AD75" s="63"/>
      <c r="AJ75" s="62"/>
    </row>
    <row r="76" spans="1:37" s="61" customFormat="1" ht="12.75" customHeight="1" x14ac:dyDescent="0.2">
      <c r="B76" s="67"/>
      <c r="C76" s="67"/>
      <c r="D76" s="63"/>
      <c r="F76" s="69" t="e">
        <f>IF(R68-R10&lt;0,"Le COS (min) tel que fixé par le PAG n'est pas respecté","")</f>
        <v>#DIV/0!</v>
      </c>
      <c r="H76" s="62"/>
      <c r="I76" s="63"/>
      <c r="O76" s="69"/>
      <c r="P76" s="63"/>
      <c r="V76" s="62"/>
      <c r="W76" s="63"/>
      <c r="AC76" s="62"/>
      <c r="AD76" s="63"/>
      <c r="AJ76" s="62"/>
    </row>
    <row r="77" spans="1:37" s="61" customFormat="1" x14ac:dyDescent="0.2">
      <c r="B77" s="67"/>
      <c r="C77" s="67"/>
      <c r="D77" s="63"/>
      <c r="F77" s="69" t="e">
        <f>IF(T68-T10&gt;0,"Le COS (max) tel que fixé par le PAG n'est pas respecté","")</f>
        <v>#DIV/0!</v>
      </c>
      <c r="H77" s="62"/>
      <c r="I77" s="63"/>
      <c r="O77" s="62"/>
      <c r="P77" s="63"/>
      <c r="V77" s="62"/>
      <c r="W77" s="63"/>
      <c r="AC77" s="62"/>
      <c r="AD77" s="63"/>
      <c r="AJ77" s="62"/>
    </row>
    <row r="78" spans="1:37" s="61" customFormat="1" x14ac:dyDescent="0.2">
      <c r="B78" s="67"/>
      <c r="C78" s="67"/>
      <c r="D78" s="63"/>
      <c r="H78" s="62"/>
      <c r="I78" s="63"/>
      <c r="O78" s="62"/>
      <c r="P78" s="63"/>
      <c r="V78" s="62"/>
      <c r="W78" s="63"/>
      <c r="AC78" s="62"/>
      <c r="AD78" s="63"/>
      <c r="AJ78" s="62"/>
    </row>
    <row r="79" spans="1:37" s="64" customFormat="1" ht="4.5" customHeight="1" x14ac:dyDescent="0.2">
      <c r="B79" s="67"/>
      <c r="C79" s="67"/>
      <c r="D79" s="65"/>
      <c r="H79" s="66"/>
      <c r="I79" s="65"/>
      <c r="O79" s="66"/>
      <c r="P79" s="65"/>
      <c r="V79" s="66"/>
      <c r="W79" s="65"/>
      <c r="AC79" s="66"/>
      <c r="AD79" s="65"/>
      <c r="AJ79" s="66"/>
    </row>
    <row r="80" spans="1:37" s="61" customFormat="1" ht="6" customHeight="1" x14ac:dyDescent="0.2">
      <c r="B80" s="68"/>
      <c r="C80" s="68"/>
      <c r="D80" s="63"/>
      <c r="H80" s="62"/>
      <c r="I80" s="63"/>
      <c r="O80" s="62"/>
      <c r="P80" s="63"/>
      <c r="V80" s="62"/>
      <c r="W80" s="63"/>
      <c r="AC80" s="62"/>
      <c r="AD80" s="63"/>
      <c r="AJ80" s="62"/>
    </row>
    <row r="81" spans="1:36" s="61" customFormat="1" x14ac:dyDescent="0.2">
      <c r="B81" s="67"/>
      <c r="C81" s="67"/>
      <c r="D81" s="63"/>
      <c r="G81" s="64"/>
      <c r="H81" s="66"/>
      <c r="I81" s="65"/>
      <c r="J81" s="64"/>
      <c r="K81" s="64"/>
      <c r="L81" s="64"/>
      <c r="O81" s="62"/>
      <c r="P81" s="63"/>
      <c r="V81" s="62"/>
      <c r="W81" s="63"/>
      <c r="AC81" s="62"/>
      <c r="AD81" s="63"/>
      <c r="AJ81" s="62"/>
    </row>
    <row r="82" spans="1:36" s="61" customFormat="1" ht="12.75" customHeight="1" x14ac:dyDescent="0.2">
      <c r="B82" s="67"/>
      <c r="C82" s="67"/>
      <c r="D82" s="63"/>
      <c r="G82" s="64"/>
      <c r="H82" s="66"/>
      <c r="I82" s="65"/>
      <c r="J82" s="64"/>
      <c r="K82" s="64"/>
      <c r="L82" s="64"/>
      <c r="O82" s="62"/>
      <c r="P82" s="63"/>
      <c r="V82" s="62"/>
      <c r="W82" s="63"/>
      <c r="AC82" s="62"/>
      <c r="AD82" s="63"/>
      <c r="AJ82" s="62"/>
    </row>
    <row r="83" spans="1:36" s="61" customFormat="1" ht="13.5" customHeight="1" x14ac:dyDescent="0.2">
      <c r="B83" s="67"/>
      <c r="C83" s="67"/>
      <c r="D83" s="63"/>
      <c r="G83" s="64"/>
      <c r="H83" s="66"/>
      <c r="I83" s="65"/>
      <c r="J83" s="64"/>
      <c r="K83" s="64"/>
      <c r="L83" s="64"/>
      <c r="O83" s="62"/>
      <c r="P83" s="63"/>
      <c r="V83" s="62"/>
      <c r="W83" s="63"/>
      <c r="AC83" s="62"/>
      <c r="AD83" s="63"/>
      <c r="AJ83" s="62"/>
    </row>
    <row r="84" spans="1:36" s="61" customFormat="1" ht="12.75" customHeight="1" x14ac:dyDescent="0.2">
      <c r="B84" s="67"/>
      <c r="C84" s="67"/>
      <c r="D84" s="63"/>
      <c r="G84" s="64"/>
      <c r="H84" s="66"/>
      <c r="I84" s="65"/>
      <c r="J84" s="64"/>
      <c r="K84" s="64"/>
      <c r="L84" s="64"/>
      <c r="O84" s="62"/>
      <c r="P84" s="63"/>
      <c r="V84" s="62"/>
      <c r="W84" s="63"/>
      <c r="AC84" s="62"/>
      <c r="AD84" s="63"/>
      <c r="AJ84" s="62"/>
    </row>
    <row r="85" spans="1:36" ht="12.75" customHeight="1" x14ac:dyDescent="0.2">
      <c r="G85" s="55"/>
      <c r="H85" s="57"/>
      <c r="I85" s="56"/>
      <c r="J85" s="55"/>
      <c r="K85" s="55"/>
      <c r="L85" s="55"/>
    </row>
    <row r="86" spans="1:36" ht="12.75" customHeight="1" x14ac:dyDescent="0.2">
      <c r="G86" s="55"/>
      <c r="H86" s="57"/>
      <c r="I86" s="56"/>
      <c r="J86" s="55"/>
      <c r="K86" s="55"/>
      <c r="L86" s="55"/>
    </row>
    <row r="87" spans="1:36" ht="4.5" customHeight="1" x14ac:dyDescent="0.2">
      <c r="G87" s="55"/>
      <c r="H87" s="57"/>
      <c r="I87" s="56"/>
      <c r="J87" s="55"/>
      <c r="K87" s="55"/>
      <c r="L87" s="55"/>
    </row>
    <row r="88" spans="1:36" ht="6" customHeight="1" x14ac:dyDescent="0.2">
      <c r="G88" s="55"/>
      <c r="H88" s="57"/>
      <c r="I88" s="56"/>
      <c r="J88" s="55"/>
      <c r="K88" s="55"/>
      <c r="L88" s="55"/>
    </row>
    <row r="89" spans="1:36" x14ac:dyDescent="0.2">
      <c r="A89" s="55"/>
      <c r="D89" s="56"/>
      <c r="E89" s="55"/>
      <c r="F89" s="55"/>
      <c r="G89" s="55"/>
      <c r="H89" s="57"/>
      <c r="I89" s="56"/>
      <c r="J89" s="55"/>
      <c r="K89" s="55"/>
      <c r="L89" s="55"/>
    </row>
    <row r="90" spans="1:36" ht="12.75" customHeight="1" x14ac:dyDescent="0.2">
      <c r="A90" s="55"/>
      <c r="B90" s="54"/>
      <c r="C90" s="54"/>
      <c r="D90" s="60"/>
      <c r="E90" s="59"/>
      <c r="F90" s="59"/>
      <c r="G90" s="59"/>
      <c r="H90" s="58"/>
      <c r="I90" s="56"/>
      <c r="J90" s="55"/>
      <c r="K90" s="55"/>
      <c r="L90" s="55"/>
    </row>
    <row r="91" spans="1:36" x14ac:dyDescent="0.2">
      <c r="A91" s="55"/>
      <c r="B91" s="54"/>
      <c r="C91" s="54"/>
      <c r="D91" s="56"/>
      <c r="E91" s="55"/>
      <c r="F91" s="55"/>
      <c r="G91" s="55"/>
      <c r="H91" s="57"/>
      <c r="I91" s="56"/>
      <c r="J91" s="55"/>
      <c r="K91" s="55"/>
      <c r="L91" s="55"/>
    </row>
    <row r="92" spans="1:36" x14ac:dyDescent="0.2">
      <c r="B92" s="54"/>
      <c r="C92" s="54"/>
    </row>
    <row r="95" spans="1:36" ht="4.5" customHeight="1" x14ac:dyDescent="0.2"/>
  </sheetData>
  <mergeCells count="89">
    <mergeCell ref="AF68:AH68"/>
    <mergeCell ref="F61:G61"/>
    <mergeCell ref="AF61:AH61"/>
    <mergeCell ref="F62:G62"/>
    <mergeCell ref="AF62:AH62"/>
    <mergeCell ref="F65:G65"/>
    <mergeCell ref="M65:N65"/>
    <mergeCell ref="T65:U65"/>
    <mergeCell ref="AA65:AB65"/>
    <mergeCell ref="AF65:AI65"/>
    <mergeCell ref="F58:G58"/>
    <mergeCell ref="AF58:AH58"/>
    <mergeCell ref="F59:G59"/>
    <mergeCell ref="AF59:AH59"/>
    <mergeCell ref="F60:G60"/>
    <mergeCell ref="AF60:AH60"/>
    <mergeCell ref="F55:G55"/>
    <mergeCell ref="AF55:AH55"/>
    <mergeCell ref="F56:G56"/>
    <mergeCell ref="AF56:AH56"/>
    <mergeCell ref="F57:G57"/>
    <mergeCell ref="AF57:AH57"/>
    <mergeCell ref="F52:G52"/>
    <mergeCell ref="AF52:AH52"/>
    <mergeCell ref="F53:G53"/>
    <mergeCell ref="AF53:AH53"/>
    <mergeCell ref="F54:G54"/>
    <mergeCell ref="AF54:AH54"/>
    <mergeCell ref="F49:G49"/>
    <mergeCell ref="AF49:AH49"/>
    <mergeCell ref="F50:G50"/>
    <mergeCell ref="AF50:AH50"/>
    <mergeCell ref="F51:G51"/>
    <mergeCell ref="AF51:AH51"/>
    <mergeCell ref="F46:G46"/>
    <mergeCell ref="AF46:AH46"/>
    <mergeCell ref="F47:G47"/>
    <mergeCell ref="AF47:AH47"/>
    <mergeCell ref="F48:G48"/>
    <mergeCell ref="AF48:AH48"/>
    <mergeCell ref="F43:G43"/>
    <mergeCell ref="AF43:AH43"/>
    <mergeCell ref="F44:G44"/>
    <mergeCell ref="AF44:AH44"/>
    <mergeCell ref="F45:G45"/>
    <mergeCell ref="AF45:AH45"/>
    <mergeCell ref="F40:G40"/>
    <mergeCell ref="AF40:AH40"/>
    <mergeCell ref="F41:G41"/>
    <mergeCell ref="AF41:AH41"/>
    <mergeCell ref="F42:G42"/>
    <mergeCell ref="AF42:AH42"/>
    <mergeCell ref="F37:G37"/>
    <mergeCell ref="AF37:AH37"/>
    <mergeCell ref="F38:G38"/>
    <mergeCell ref="AF38:AH38"/>
    <mergeCell ref="F39:G39"/>
    <mergeCell ref="AF39:AH39"/>
    <mergeCell ref="F34:G34"/>
    <mergeCell ref="AF34:AH34"/>
    <mergeCell ref="F35:G35"/>
    <mergeCell ref="AF35:AH35"/>
    <mergeCell ref="F36:G36"/>
    <mergeCell ref="AF36:AH36"/>
    <mergeCell ref="F31:G31"/>
    <mergeCell ref="AF31:AH31"/>
    <mergeCell ref="F32:G32"/>
    <mergeCell ref="AF32:AH32"/>
    <mergeCell ref="F33:G33"/>
    <mergeCell ref="AF33:AH33"/>
    <mergeCell ref="F28:G28"/>
    <mergeCell ref="AF28:AH28"/>
    <mergeCell ref="F29:G29"/>
    <mergeCell ref="AF29:AH29"/>
    <mergeCell ref="F30:G30"/>
    <mergeCell ref="AF30:AH30"/>
    <mergeCell ref="F25:G25"/>
    <mergeCell ref="AF25:AH25"/>
    <mergeCell ref="F26:G26"/>
    <mergeCell ref="AF26:AH26"/>
    <mergeCell ref="F27:G27"/>
    <mergeCell ref="AF27:AH27"/>
    <mergeCell ref="F24:G24"/>
    <mergeCell ref="AF24:AH24"/>
    <mergeCell ref="U3:AH3"/>
    <mergeCell ref="AF10:AH10"/>
    <mergeCell ref="F20:H20"/>
    <mergeCell ref="F23:G23"/>
    <mergeCell ref="AF23:AH23"/>
  </mergeCells>
  <pageMargins left="0.23622047244094491" right="0.23622047244094491" top="0.39370078740157483" bottom="0" header="0.31496062992125984" footer="0.31496062992125984"/>
  <pageSetup paperSize="9" scale="64"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AK95"/>
  <sheetViews>
    <sheetView zoomScale="70" zoomScaleNormal="70" zoomScalePageLayoutView="30" workbookViewId="0">
      <selection activeCell="AK38" sqref="AK38"/>
    </sheetView>
  </sheetViews>
  <sheetFormatPr defaultColWidth="11.42578125" defaultRowHeight="12.75" x14ac:dyDescent="0.2"/>
  <cols>
    <col min="1" max="1" width="1.42578125" style="50" customWidth="1"/>
    <col min="2" max="2" width="4.28515625" style="53" customWidth="1"/>
    <col min="3" max="3" width="1.28515625" style="53" customWidth="1"/>
    <col min="4" max="4" width="5.7109375" style="52" customWidth="1"/>
    <col min="5" max="5" width="1.42578125" style="50" customWidth="1"/>
    <col min="6" max="7" width="9.28515625" style="50" customWidth="1"/>
    <col min="8" max="8" width="4.28515625" style="51" customWidth="1"/>
    <col min="9" max="9" width="6.140625" style="52" bestFit="1" customWidth="1"/>
    <col min="10" max="10" width="1.42578125" style="50" customWidth="1"/>
    <col min="11" max="11" width="8.140625" style="50" customWidth="1"/>
    <col min="12" max="12" width="1.42578125" style="50" customWidth="1"/>
    <col min="13" max="13" width="8.140625" style="50" customWidth="1"/>
    <col min="14" max="14" width="0.85546875" style="50" customWidth="1"/>
    <col min="15" max="15" width="4.28515625" style="51" customWidth="1"/>
    <col min="16" max="16" width="5.7109375" style="52" customWidth="1"/>
    <col min="17" max="17" width="1.42578125" style="50" customWidth="1"/>
    <col min="18" max="18" width="8.140625" style="50" customWidth="1"/>
    <col min="19" max="19" width="1.42578125" style="50" customWidth="1"/>
    <col min="20" max="20" width="8.140625" style="50" customWidth="1"/>
    <col min="21" max="21" width="0.7109375" style="50" customWidth="1"/>
    <col min="22" max="22" width="4.28515625" style="51" customWidth="1"/>
    <col min="23" max="23" width="5.7109375" style="52" customWidth="1"/>
    <col min="24" max="24" width="1.42578125" style="50" customWidth="1"/>
    <col min="25" max="25" width="8.140625" style="50" customWidth="1"/>
    <col min="26" max="26" width="1.42578125" style="50" customWidth="1"/>
    <col min="27" max="27" width="8.140625" style="50" customWidth="1"/>
    <col min="28" max="28" width="0.7109375" style="50" customWidth="1"/>
    <col min="29" max="29" width="4.28515625" style="51" customWidth="1"/>
    <col min="30" max="30" width="5.7109375" style="52" customWidth="1"/>
    <col min="31" max="31" width="1.42578125" style="50" customWidth="1"/>
    <col min="32" max="32" width="8.140625" style="50" customWidth="1"/>
    <col min="33" max="33" width="1.42578125" style="50" customWidth="1"/>
    <col min="34" max="34" width="8.140625" style="50" customWidth="1"/>
    <col min="35" max="35" width="0.7109375" style="50" customWidth="1"/>
    <col min="36" max="36" width="4.28515625" style="51" customWidth="1"/>
    <col min="37" max="37" width="1.42578125" style="50" customWidth="1"/>
    <col min="38" max="16384" width="11.42578125" style="50"/>
  </cols>
  <sheetData>
    <row r="1" spans="1:37" ht="27" x14ac:dyDescent="0.35">
      <c r="A1" s="209" t="s">
        <v>161</v>
      </c>
      <c r="C1" s="54"/>
      <c r="D1" s="56"/>
      <c r="E1" s="55"/>
      <c r="F1" s="55"/>
      <c r="G1" s="55"/>
      <c r="H1" s="57"/>
      <c r="I1" s="56"/>
      <c r="J1" s="55"/>
      <c r="K1" s="55"/>
      <c r="L1" s="55"/>
    </row>
    <row r="2" spans="1:37" x14ac:dyDescent="0.2">
      <c r="A2" s="55"/>
      <c r="C2" s="54"/>
      <c r="D2" s="56"/>
      <c r="E2" s="55"/>
      <c r="F2" s="55"/>
      <c r="G2" s="55"/>
      <c r="H2" s="57"/>
      <c r="I2" s="56"/>
      <c r="J2" s="55"/>
      <c r="K2" s="55"/>
      <c r="L2" s="55"/>
    </row>
    <row r="3" spans="1:37" s="204" customFormat="1" ht="19.5" customHeight="1" x14ac:dyDescent="0.3">
      <c r="A3" s="159"/>
      <c r="B3" s="162" t="s">
        <v>160</v>
      </c>
      <c r="C3" s="162"/>
      <c r="D3" s="208"/>
      <c r="E3" s="207"/>
      <c r="F3" s="207"/>
      <c r="G3" s="207"/>
      <c r="H3" s="206"/>
      <c r="I3" s="191"/>
      <c r="J3" s="160"/>
      <c r="K3" s="160"/>
      <c r="L3" s="160"/>
      <c r="M3" s="160"/>
      <c r="N3" s="160"/>
      <c r="O3" s="205"/>
      <c r="P3" s="159"/>
      <c r="Q3" s="160"/>
      <c r="R3" s="160"/>
      <c r="S3" s="160"/>
      <c r="T3" s="160"/>
      <c r="U3" s="420"/>
      <c r="V3" s="421"/>
      <c r="W3" s="421"/>
      <c r="X3" s="421"/>
      <c r="Y3" s="421"/>
      <c r="Z3" s="421"/>
      <c r="AA3" s="421"/>
      <c r="AB3" s="421"/>
      <c r="AC3" s="421"/>
      <c r="AD3" s="421"/>
      <c r="AE3" s="421"/>
      <c r="AF3" s="421"/>
      <c r="AG3" s="421"/>
      <c r="AH3" s="421"/>
      <c r="AI3" s="160"/>
      <c r="AJ3" s="205"/>
    </row>
    <row r="4" spans="1:37" s="199" customFormat="1" ht="15" customHeight="1" x14ac:dyDescent="0.2">
      <c r="A4" s="56"/>
      <c r="C4" s="183"/>
      <c r="D4" s="203"/>
      <c r="E4" s="202"/>
      <c r="F4" s="202"/>
      <c r="G4" s="202"/>
      <c r="H4" s="201"/>
      <c r="I4" s="140"/>
      <c r="J4" s="172"/>
      <c r="K4" s="172"/>
      <c r="L4" s="172"/>
      <c r="M4" s="172"/>
      <c r="N4" s="172"/>
      <c r="O4" s="200"/>
      <c r="P4" s="56"/>
      <c r="Q4" s="172"/>
      <c r="R4" s="172"/>
      <c r="S4" s="172"/>
      <c r="T4" s="172"/>
      <c r="U4" s="172"/>
      <c r="V4" s="200"/>
      <c r="W4" s="56"/>
      <c r="X4" s="172"/>
      <c r="Y4" s="172"/>
      <c r="Z4" s="172"/>
      <c r="AA4" s="172"/>
      <c r="AB4" s="172"/>
      <c r="AC4" s="200"/>
      <c r="AD4" s="56"/>
      <c r="AE4" s="172"/>
      <c r="AF4" s="172"/>
      <c r="AG4" s="172"/>
      <c r="AH4" s="172"/>
      <c r="AI4" s="172"/>
      <c r="AJ4" s="200"/>
    </row>
    <row r="5" spans="1:37" ht="7.5" customHeight="1" x14ac:dyDescent="0.2">
      <c r="A5" s="198"/>
      <c r="B5" s="170"/>
      <c r="C5" s="170"/>
      <c r="D5" s="195"/>
      <c r="E5" s="197"/>
      <c r="F5" s="197"/>
      <c r="G5" s="197"/>
      <c r="H5" s="196"/>
      <c r="I5" s="195"/>
      <c r="J5" s="166"/>
      <c r="K5" s="166"/>
      <c r="L5" s="166"/>
      <c r="M5" s="166"/>
      <c r="N5" s="166"/>
      <c r="O5" s="165"/>
      <c r="P5" s="167"/>
      <c r="Q5" s="166"/>
      <c r="R5" s="166"/>
      <c r="S5" s="166"/>
      <c r="T5" s="166"/>
      <c r="U5" s="166"/>
      <c r="V5" s="165"/>
      <c r="W5" s="167"/>
      <c r="X5" s="166"/>
      <c r="Y5" s="166"/>
      <c r="Z5" s="166"/>
      <c r="AA5" s="166"/>
      <c r="AB5" s="166"/>
      <c r="AC5" s="165"/>
      <c r="AD5" s="167"/>
      <c r="AE5" s="166"/>
      <c r="AF5" s="166"/>
      <c r="AG5" s="166"/>
      <c r="AH5" s="166"/>
      <c r="AI5" s="166"/>
      <c r="AJ5" s="165"/>
      <c r="AK5" s="164"/>
    </row>
    <row r="6" spans="1:37" s="155" customFormat="1" ht="18" x14ac:dyDescent="0.25">
      <c r="A6" s="194"/>
      <c r="B6" s="162" t="s">
        <v>159</v>
      </c>
      <c r="C6" s="193"/>
      <c r="D6" s="191"/>
      <c r="E6" s="192"/>
      <c r="F6" s="192"/>
      <c r="G6" s="192"/>
      <c r="H6" s="157"/>
      <c r="I6" s="191"/>
      <c r="J6" s="158"/>
      <c r="K6" s="158"/>
      <c r="L6" s="158"/>
      <c r="M6" s="158"/>
      <c r="N6" s="158"/>
      <c r="O6" s="157"/>
      <c r="P6" s="159"/>
      <c r="Q6" s="158"/>
      <c r="R6" s="158"/>
      <c r="S6" s="158"/>
      <c r="T6" s="158"/>
      <c r="U6" s="158"/>
      <c r="V6" s="157"/>
      <c r="W6" s="159"/>
      <c r="X6" s="158"/>
      <c r="Y6" s="158"/>
      <c r="Z6" s="158"/>
      <c r="AA6" s="158"/>
      <c r="AB6" s="158"/>
      <c r="AC6" s="157"/>
      <c r="AD6" s="159"/>
      <c r="AE6" s="158"/>
      <c r="AF6" s="158"/>
      <c r="AG6" s="158"/>
      <c r="AH6" s="158"/>
      <c r="AI6" s="158"/>
      <c r="AJ6" s="157"/>
      <c r="AK6" s="156"/>
    </row>
    <row r="7" spans="1:37" x14ac:dyDescent="0.2">
      <c r="A7" s="105"/>
      <c r="B7" s="54"/>
      <c r="C7" s="54"/>
      <c r="D7" s="56"/>
      <c r="E7" s="55"/>
      <c r="F7" s="55"/>
      <c r="G7" s="55"/>
      <c r="H7" s="57"/>
      <c r="I7" s="56"/>
      <c r="J7" s="55"/>
      <c r="K7" s="55"/>
      <c r="L7" s="55"/>
      <c r="M7" s="55"/>
      <c r="N7" s="55"/>
      <c r="O7" s="57"/>
      <c r="P7" s="56"/>
      <c r="Q7" s="55"/>
      <c r="R7" s="55"/>
      <c r="S7" s="55"/>
      <c r="T7" s="55"/>
      <c r="U7" s="55"/>
      <c r="V7" s="57"/>
      <c r="W7" s="56"/>
      <c r="X7" s="55"/>
      <c r="Y7" s="55"/>
      <c r="Z7" s="55"/>
      <c r="AA7" s="55"/>
      <c r="AB7" s="55"/>
      <c r="AC7" s="57"/>
      <c r="AD7" s="56"/>
      <c r="AE7" s="55"/>
      <c r="AF7" s="55"/>
      <c r="AG7" s="55"/>
      <c r="AH7" s="55"/>
      <c r="AI7" s="55"/>
      <c r="AJ7" s="57"/>
      <c r="AK7" s="81"/>
    </row>
    <row r="8" spans="1:37" x14ac:dyDescent="0.2">
      <c r="A8" s="105"/>
      <c r="B8" s="54"/>
      <c r="C8" s="54"/>
      <c r="D8" s="56"/>
      <c r="E8" s="55"/>
      <c r="F8" s="55"/>
      <c r="G8" s="55"/>
      <c r="H8" s="57"/>
      <c r="I8" s="56"/>
      <c r="J8" s="55"/>
      <c r="K8" s="144" t="s">
        <v>140</v>
      </c>
      <c r="L8" s="144"/>
      <c r="M8" s="144" t="s">
        <v>139</v>
      </c>
      <c r="N8" s="144"/>
      <c r="O8" s="144"/>
      <c r="P8" s="145"/>
      <c r="Q8" s="144"/>
      <c r="R8" s="144" t="s">
        <v>140</v>
      </c>
      <c r="S8" s="144"/>
      <c r="T8" s="144" t="s">
        <v>139</v>
      </c>
      <c r="U8" s="144"/>
      <c r="V8" s="144"/>
      <c r="W8" s="145"/>
      <c r="X8" s="144"/>
      <c r="Y8" s="144" t="s">
        <v>140</v>
      </c>
      <c r="Z8" s="144"/>
      <c r="AA8" s="144" t="s">
        <v>139</v>
      </c>
      <c r="AB8" s="144"/>
      <c r="AC8" s="144"/>
      <c r="AD8" s="145"/>
      <c r="AE8" s="144"/>
      <c r="AF8" s="144"/>
      <c r="AG8" s="144" t="s">
        <v>139</v>
      </c>
      <c r="AJ8" s="57"/>
      <c r="AK8" s="81"/>
    </row>
    <row r="9" spans="1:37" ht="13.5" thickBot="1" x14ac:dyDescent="0.25">
      <c r="A9" s="105"/>
      <c r="B9" s="54"/>
      <c r="C9" s="54"/>
      <c r="D9" s="56"/>
      <c r="E9" s="55"/>
      <c r="F9" s="55"/>
      <c r="G9" s="55"/>
      <c r="H9" s="57"/>
      <c r="I9" s="56"/>
      <c r="J9" s="55"/>
      <c r="K9" s="144"/>
      <c r="L9" s="144"/>
      <c r="M9" s="144"/>
      <c r="N9" s="144"/>
      <c r="O9" s="144"/>
      <c r="P9" s="145"/>
      <c r="Q9" s="144"/>
      <c r="R9" s="144"/>
      <c r="S9" s="144"/>
      <c r="T9" s="144"/>
      <c r="U9" s="144"/>
      <c r="V9" s="144"/>
      <c r="W9" s="145"/>
      <c r="X9" s="144"/>
      <c r="Y9" s="144"/>
      <c r="Z9" s="144"/>
      <c r="AA9" s="144"/>
      <c r="AB9" s="144"/>
      <c r="AC9" s="144"/>
      <c r="AD9" s="145"/>
      <c r="AE9" s="144"/>
      <c r="AF9" s="144"/>
      <c r="AG9" s="144"/>
      <c r="AH9" s="144"/>
      <c r="AI9" s="144"/>
      <c r="AJ9" s="57"/>
      <c r="AK9" s="81"/>
    </row>
    <row r="10" spans="1:37" ht="13.5" thickBot="1" x14ac:dyDescent="0.25">
      <c r="A10" s="98"/>
      <c r="B10" s="54" t="s">
        <v>178</v>
      </c>
      <c r="C10" s="54"/>
      <c r="D10" s="56"/>
      <c r="E10" s="55"/>
      <c r="F10" s="55"/>
      <c r="G10" s="55"/>
      <c r="H10" s="57"/>
      <c r="I10" s="222"/>
      <c r="J10" s="154"/>
      <c r="K10" s="218"/>
      <c r="L10" s="189" t="s">
        <v>134</v>
      </c>
      <c r="M10" s="217"/>
      <c r="N10" s="55"/>
      <c r="O10" s="187"/>
      <c r="P10" s="222"/>
      <c r="Q10" s="56"/>
      <c r="R10" s="186"/>
      <c r="S10" s="107" t="s">
        <v>134</v>
      </c>
      <c r="T10" s="185"/>
      <c r="U10" s="94"/>
      <c r="V10" s="184"/>
      <c r="W10" s="220"/>
      <c r="X10" s="92"/>
      <c r="Y10" s="186"/>
      <c r="Z10" s="107" t="s">
        <v>134</v>
      </c>
      <c r="AA10" s="185"/>
      <c r="AB10" s="94"/>
      <c r="AC10" s="184"/>
      <c r="AD10" s="220"/>
      <c r="AE10" s="101"/>
      <c r="AF10" s="424"/>
      <c r="AG10" s="433"/>
      <c r="AH10" s="433"/>
      <c r="AI10" s="55"/>
      <c r="AJ10" s="152"/>
      <c r="AK10" s="81"/>
    </row>
    <row r="11" spans="1:37" ht="6" customHeight="1" x14ac:dyDescent="0.2">
      <c r="A11" s="98"/>
      <c r="B11" s="54"/>
      <c r="C11" s="54"/>
      <c r="D11" s="56"/>
      <c r="E11" s="55"/>
      <c r="F11" s="55"/>
      <c r="G11" s="55"/>
      <c r="H11" s="57"/>
      <c r="I11" s="56"/>
      <c r="J11" s="55"/>
      <c r="K11" s="55"/>
      <c r="L11" s="55"/>
      <c r="M11" s="55"/>
      <c r="N11" s="55"/>
      <c r="O11" s="57"/>
      <c r="P11" s="56"/>
      <c r="Q11" s="55"/>
      <c r="R11" s="55"/>
      <c r="S11" s="55"/>
      <c r="T11" s="55"/>
      <c r="U11" s="55"/>
      <c r="V11" s="57"/>
      <c r="W11" s="56"/>
      <c r="X11" s="55"/>
      <c r="Y11" s="55"/>
      <c r="Z11" s="55"/>
      <c r="AA11" s="55"/>
      <c r="AB11" s="55"/>
      <c r="AC11" s="57"/>
      <c r="AD11" s="56"/>
      <c r="AE11" s="55"/>
      <c r="AF11" s="55"/>
      <c r="AG11" s="55"/>
      <c r="AH11" s="55"/>
      <c r="AI11" s="55"/>
      <c r="AJ11" s="57"/>
      <c r="AK11" s="81"/>
    </row>
    <row r="12" spans="1:37" ht="6" customHeight="1" x14ac:dyDescent="0.2">
      <c r="A12" s="98"/>
      <c r="B12" s="54"/>
      <c r="C12" s="54"/>
      <c r="D12" s="56"/>
      <c r="E12" s="55"/>
      <c r="F12" s="55"/>
      <c r="G12" s="55"/>
      <c r="H12" s="57"/>
      <c r="I12" s="56"/>
      <c r="J12" s="55"/>
      <c r="K12" s="55"/>
      <c r="L12" s="55"/>
      <c r="M12" s="55"/>
      <c r="N12" s="55"/>
      <c r="O12" s="57"/>
      <c r="P12" s="56"/>
      <c r="Q12" s="55"/>
      <c r="R12" s="55"/>
      <c r="S12" s="55"/>
      <c r="T12" s="55"/>
      <c r="U12" s="55"/>
      <c r="V12" s="57"/>
      <c r="W12" s="56"/>
      <c r="X12" s="55"/>
      <c r="Y12" s="55"/>
      <c r="Z12" s="55"/>
      <c r="AA12" s="55"/>
      <c r="AB12" s="55"/>
      <c r="AC12" s="57"/>
      <c r="AD12" s="56"/>
      <c r="AE12" s="55"/>
      <c r="AF12" s="55"/>
      <c r="AG12" s="55"/>
      <c r="AH12" s="55"/>
      <c r="AI12" s="55"/>
      <c r="AJ12" s="57"/>
      <c r="AK12" s="81"/>
    </row>
    <row r="13" spans="1:37" x14ac:dyDescent="0.2">
      <c r="A13" s="98"/>
      <c r="B13" s="183" t="s">
        <v>153</v>
      </c>
      <c r="C13" s="54"/>
      <c r="D13" s="182"/>
      <c r="E13" s="55"/>
      <c r="F13" s="55"/>
      <c r="G13" s="55"/>
      <c r="H13" s="50"/>
      <c r="I13" s="50"/>
      <c r="J13" s="57"/>
      <c r="K13" s="135"/>
      <c r="L13" s="55"/>
      <c r="M13" s="181" t="s">
        <v>152</v>
      </c>
      <c r="N13" s="181"/>
      <c r="O13" s="50"/>
      <c r="P13" s="172"/>
      <c r="Q13" s="55"/>
      <c r="R13" s="55"/>
      <c r="S13" s="55"/>
      <c r="T13" s="55"/>
      <c r="U13" s="55"/>
      <c r="V13" s="57"/>
      <c r="W13" s="56"/>
      <c r="X13" s="55"/>
      <c r="Y13" s="55"/>
      <c r="Z13" s="55"/>
      <c r="AA13" s="55"/>
      <c r="AB13" s="55"/>
      <c r="AC13" s="57"/>
      <c r="AD13" s="56"/>
      <c r="AE13" s="55"/>
      <c r="AF13" s="55"/>
      <c r="AG13" s="55"/>
      <c r="AH13" s="55"/>
      <c r="AI13" s="55"/>
      <c r="AJ13" s="57"/>
      <c r="AK13" s="81"/>
    </row>
    <row r="14" spans="1:37" ht="7.5" customHeight="1" x14ac:dyDescent="0.2">
      <c r="A14" s="80"/>
      <c r="B14" s="180"/>
      <c r="C14" s="180"/>
      <c r="D14" s="177"/>
      <c r="E14" s="176"/>
      <c r="F14" s="176"/>
      <c r="G14" s="176"/>
      <c r="H14" s="179"/>
      <c r="I14" s="178"/>
      <c r="J14" s="176"/>
      <c r="K14" s="176"/>
      <c r="L14" s="176"/>
      <c r="M14" s="176"/>
      <c r="N14" s="176"/>
      <c r="O14" s="175"/>
      <c r="P14" s="177"/>
      <c r="Q14" s="176"/>
      <c r="R14" s="176"/>
      <c r="S14" s="176"/>
      <c r="T14" s="176"/>
      <c r="U14" s="176"/>
      <c r="V14" s="175"/>
      <c r="W14" s="177"/>
      <c r="X14" s="176"/>
      <c r="Y14" s="176"/>
      <c r="Z14" s="176"/>
      <c r="AA14" s="176"/>
      <c r="AB14" s="176"/>
      <c r="AC14" s="175"/>
      <c r="AD14" s="177"/>
      <c r="AE14" s="176"/>
      <c r="AF14" s="176"/>
      <c r="AG14" s="176"/>
      <c r="AH14" s="176"/>
      <c r="AI14" s="176"/>
      <c r="AJ14" s="175"/>
      <c r="AK14" s="74"/>
    </row>
    <row r="15" spans="1:37" ht="6.75" customHeight="1" x14ac:dyDescent="0.2">
      <c r="A15" s="55"/>
      <c r="B15" s="54"/>
      <c r="C15" s="54"/>
      <c r="D15" s="56"/>
      <c r="E15" s="55"/>
      <c r="F15" s="55"/>
      <c r="G15" s="55"/>
      <c r="H15" s="173"/>
      <c r="I15" s="172"/>
      <c r="J15" s="55"/>
      <c r="K15" s="55"/>
      <c r="L15" s="55"/>
      <c r="M15" s="55"/>
      <c r="N15" s="55"/>
      <c r="O15" s="57"/>
      <c r="P15" s="56"/>
      <c r="Q15" s="55"/>
      <c r="R15" s="55"/>
      <c r="S15" s="55"/>
      <c r="T15" s="55"/>
      <c r="U15" s="55"/>
      <c r="V15" s="57"/>
      <c r="W15" s="56"/>
      <c r="X15" s="55"/>
      <c r="Y15" s="55"/>
      <c r="Z15" s="55"/>
      <c r="AA15" s="55"/>
      <c r="AB15" s="55"/>
      <c r="AC15" s="57"/>
      <c r="AD15" s="56"/>
      <c r="AE15" s="55"/>
      <c r="AF15" s="55"/>
      <c r="AG15" s="55"/>
      <c r="AH15" s="55"/>
      <c r="AI15" s="55"/>
      <c r="AJ15" s="57"/>
      <c r="AK15" s="55"/>
    </row>
    <row r="16" spans="1:37" ht="4.5" customHeight="1" x14ac:dyDescent="0.25">
      <c r="A16" s="55"/>
      <c r="B16" s="174"/>
      <c r="C16" s="54"/>
      <c r="D16" s="56"/>
      <c r="E16" s="55"/>
      <c r="F16" s="55"/>
      <c r="G16" s="55"/>
      <c r="H16" s="173"/>
      <c r="I16" s="172"/>
      <c r="J16" s="55"/>
      <c r="K16" s="55"/>
      <c r="L16" s="55"/>
      <c r="M16" s="55"/>
      <c r="N16" s="55"/>
      <c r="O16" s="57"/>
      <c r="P16" s="56"/>
      <c r="Q16" s="55"/>
      <c r="R16" s="55"/>
      <c r="S16" s="55"/>
      <c r="T16" s="55"/>
      <c r="U16" s="55"/>
      <c r="V16" s="57"/>
      <c r="W16" s="56"/>
      <c r="X16" s="55"/>
      <c r="Y16" s="55"/>
      <c r="Z16" s="55"/>
      <c r="AA16" s="55"/>
      <c r="AB16" s="55"/>
      <c r="AC16" s="57"/>
      <c r="AD16" s="56"/>
      <c r="AE16" s="55"/>
      <c r="AF16" s="55"/>
      <c r="AG16" s="55"/>
      <c r="AH16" s="55"/>
      <c r="AI16" s="55"/>
      <c r="AJ16" s="57"/>
      <c r="AK16" s="55"/>
    </row>
    <row r="17" spans="1:37" ht="7.5" customHeight="1" x14ac:dyDescent="0.2">
      <c r="A17" s="171"/>
      <c r="B17" s="170"/>
      <c r="C17" s="170"/>
      <c r="D17" s="167"/>
      <c r="E17" s="166"/>
      <c r="F17" s="166"/>
      <c r="G17" s="166"/>
      <c r="H17" s="169"/>
      <c r="I17" s="168"/>
      <c r="J17" s="166"/>
      <c r="K17" s="166"/>
      <c r="L17" s="166"/>
      <c r="M17" s="166"/>
      <c r="N17" s="166"/>
      <c r="O17" s="165"/>
      <c r="P17" s="167"/>
      <c r="Q17" s="166"/>
      <c r="R17" s="166"/>
      <c r="S17" s="166"/>
      <c r="T17" s="166"/>
      <c r="U17" s="166"/>
      <c r="V17" s="165"/>
      <c r="W17" s="167"/>
      <c r="X17" s="166"/>
      <c r="Y17" s="166"/>
      <c r="Z17" s="166"/>
      <c r="AA17" s="166"/>
      <c r="AB17" s="166"/>
      <c r="AC17" s="165"/>
      <c r="AD17" s="167"/>
      <c r="AE17" s="166"/>
      <c r="AF17" s="166"/>
      <c r="AG17" s="166"/>
      <c r="AH17" s="166"/>
      <c r="AI17" s="166"/>
      <c r="AJ17" s="165"/>
      <c r="AK17" s="164"/>
    </row>
    <row r="18" spans="1:37" s="155" customFormat="1" ht="18" x14ac:dyDescent="0.25">
      <c r="A18" s="163"/>
      <c r="B18" s="162" t="s">
        <v>177</v>
      </c>
      <c r="C18" s="162"/>
      <c r="D18" s="161"/>
      <c r="E18" s="161"/>
      <c r="F18" s="161"/>
      <c r="G18" s="161"/>
      <c r="H18" s="161"/>
      <c r="I18" s="160"/>
      <c r="J18" s="158"/>
      <c r="K18" s="158"/>
      <c r="L18" s="158"/>
      <c r="M18" s="158"/>
      <c r="N18" s="158"/>
      <c r="O18" s="157"/>
      <c r="P18" s="159"/>
      <c r="Q18" s="158"/>
      <c r="R18" s="158"/>
      <c r="S18" s="158"/>
      <c r="T18" s="158"/>
      <c r="U18" s="158"/>
      <c r="V18" s="157"/>
      <c r="W18" s="159"/>
      <c r="X18" s="158"/>
      <c r="Y18" s="158"/>
      <c r="Z18" s="158"/>
      <c r="AA18" s="158"/>
      <c r="AB18" s="158"/>
      <c r="AC18" s="157"/>
      <c r="AD18" s="159"/>
      <c r="AE18" s="158"/>
      <c r="AF18" s="158"/>
      <c r="AG18" s="158"/>
      <c r="AH18" s="158"/>
      <c r="AI18" s="158"/>
      <c r="AJ18" s="157"/>
      <c r="AK18" s="156"/>
    </row>
    <row r="19" spans="1:37" ht="12.75" customHeight="1" x14ac:dyDescent="0.2">
      <c r="A19" s="98"/>
      <c r="B19" s="55"/>
      <c r="C19" s="55"/>
      <c r="D19" s="154"/>
      <c r="E19" s="153"/>
      <c r="F19" s="153"/>
      <c r="G19" s="153"/>
      <c r="H19" s="152"/>
      <c r="I19" s="154"/>
      <c r="J19" s="153"/>
      <c r="K19" s="153"/>
      <c r="L19" s="153"/>
      <c r="M19" s="153"/>
      <c r="N19" s="153"/>
      <c r="O19" s="152"/>
      <c r="P19" s="154"/>
      <c r="Q19" s="153"/>
      <c r="R19" s="153"/>
      <c r="S19" s="153"/>
      <c r="T19" s="153"/>
      <c r="U19" s="153"/>
      <c r="V19" s="152"/>
      <c r="W19" s="154"/>
      <c r="X19" s="153"/>
      <c r="Y19" s="153"/>
      <c r="Z19" s="153"/>
      <c r="AA19" s="153"/>
      <c r="AB19" s="153"/>
      <c r="AC19" s="152"/>
      <c r="AD19" s="154"/>
      <c r="AE19" s="153"/>
      <c r="AF19" s="153"/>
      <c r="AG19" s="153"/>
      <c r="AH19" s="153"/>
      <c r="AI19" s="153"/>
      <c r="AJ19" s="57"/>
      <c r="AK19" s="81"/>
    </row>
    <row r="20" spans="1:37" ht="18.75" customHeight="1" thickBot="1" x14ac:dyDescent="0.25">
      <c r="A20" s="98"/>
      <c r="C20" s="55"/>
      <c r="E20" s="151"/>
      <c r="F20" s="434" t="s">
        <v>176</v>
      </c>
      <c r="G20" s="435"/>
      <c r="H20" s="435"/>
      <c r="J20" s="151"/>
      <c r="K20" s="436"/>
      <c r="L20" s="437"/>
      <c r="M20" s="437"/>
      <c r="N20" s="437"/>
      <c r="O20" s="437"/>
      <c r="Q20" s="151"/>
      <c r="R20" s="438"/>
      <c r="S20" s="439"/>
      <c r="T20" s="439"/>
      <c r="U20" s="439"/>
      <c r="V20" s="439"/>
      <c r="X20" s="151"/>
      <c r="Y20" s="438"/>
      <c r="Z20" s="439"/>
      <c r="AA20" s="439"/>
      <c r="AB20" s="439"/>
      <c r="AC20" s="439"/>
      <c r="AE20" s="149"/>
      <c r="AF20" s="440"/>
      <c r="AG20" s="441"/>
      <c r="AH20" s="441"/>
      <c r="AI20" s="441"/>
      <c r="AJ20" s="441"/>
      <c r="AK20" s="81"/>
    </row>
    <row r="21" spans="1:37" ht="6.75" customHeight="1" x14ac:dyDescent="0.2">
      <c r="A21" s="98"/>
      <c r="B21" s="54"/>
      <c r="C21" s="141"/>
      <c r="D21" s="140"/>
      <c r="E21" s="139"/>
      <c r="F21" s="139"/>
      <c r="G21" s="139"/>
      <c r="H21" s="147"/>
      <c r="I21" s="140"/>
      <c r="J21" s="148"/>
      <c r="K21" s="148"/>
      <c r="L21" s="148"/>
      <c r="M21" s="148"/>
      <c r="N21" s="148"/>
      <c r="O21" s="147"/>
      <c r="P21" s="140"/>
      <c r="Q21" s="148"/>
      <c r="R21" s="148"/>
      <c r="S21" s="148"/>
      <c r="T21" s="148"/>
      <c r="U21" s="148"/>
      <c r="V21" s="147"/>
      <c r="W21" s="140"/>
      <c r="X21" s="148"/>
      <c r="Y21" s="148"/>
      <c r="Z21" s="148"/>
      <c r="AA21" s="148"/>
      <c r="AB21" s="148"/>
      <c r="AC21" s="147"/>
      <c r="AD21" s="140"/>
      <c r="AE21" s="148"/>
      <c r="AF21" s="221"/>
      <c r="AG21" s="221"/>
      <c r="AH21" s="221"/>
      <c r="AI21" s="221"/>
      <c r="AJ21" s="221"/>
      <c r="AK21" s="81"/>
    </row>
    <row r="22" spans="1:37" s="142" customFormat="1" ht="13.5" x14ac:dyDescent="0.25">
      <c r="A22" s="146"/>
      <c r="B22" s="141" t="s">
        <v>145</v>
      </c>
      <c r="C22" s="144"/>
      <c r="D22" s="145"/>
      <c r="E22" s="144"/>
      <c r="F22" s="144"/>
      <c r="G22" s="144"/>
      <c r="H22" s="144"/>
      <c r="I22" s="145"/>
      <c r="J22" s="144"/>
      <c r="K22" s="144" t="s">
        <v>140</v>
      </c>
      <c r="L22" s="144"/>
      <c r="M22" s="144" t="s">
        <v>139</v>
      </c>
      <c r="N22" s="144"/>
      <c r="O22" s="144"/>
      <c r="P22" s="145"/>
      <c r="Q22" s="144"/>
      <c r="R22" s="144" t="s">
        <v>140</v>
      </c>
      <c r="S22" s="144"/>
      <c r="T22" s="144" t="s">
        <v>139</v>
      </c>
      <c r="U22" s="144"/>
      <c r="V22" s="144"/>
      <c r="W22" s="145"/>
      <c r="X22" s="144"/>
      <c r="Y22" s="144" t="s">
        <v>140</v>
      </c>
      <c r="Z22" s="144"/>
      <c r="AA22" s="144" t="s">
        <v>139</v>
      </c>
      <c r="AB22" s="144"/>
      <c r="AC22" s="144"/>
      <c r="AD22" s="145"/>
      <c r="AE22" s="144"/>
      <c r="AF22" s="144"/>
      <c r="AG22" s="144" t="s">
        <v>139</v>
      </c>
      <c r="AJ22" s="144"/>
      <c r="AK22" s="143"/>
    </row>
    <row r="23" spans="1:37" ht="18.75" customHeight="1" x14ac:dyDescent="0.2">
      <c r="A23" s="98"/>
      <c r="B23" s="141">
        <v>1</v>
      </c>
      <c r="C23" s="141"/>
      <c r="D23" s="140"/>
      <c r="E23" s="139"/>
      <c r="F23" s="414"/>
      <c r="G23" s="415"/>
      <c r="H23" s="125" t="s">
        <v>144</v>
      </c>
      <c r="I23" s="115"/>
      <c r="J23" s="124"/>
      <c r="K23" s="120"/>
      <c r="L23" s="119" t="s">
        <v>134</v>
      </c>
      <c r="M23" s="137"/>
      <c r="N23" s="136"/>
      <c r="O23" s="125" t="s">
        <v>142</v>
      </c>
      <c r="P23" s="115"/>
      <c r="Q23" s="119"/>
      <c r="R23" s="118"/>
      <c r="S23" s="117" t="s">
        <v>134</v>
      </c>
      <c r="T23" s="135"/>
      <c r="U23" s="134"/>
      <c r="V23" s="213" t="s">
        <v>144</v>
      </c>
      <c r="W23" s="210"/>
      <c r="X23" s="123"/>
      <c r="Y23" s="118"/>
      <c r="Z23" s="117" t="s">
        <v>134</v>
      </c>
      <c r="AA23" s="135"/>
      <c r="AB23" s="134"/>
      <c r="AC23" s="213" t="s">
        <v>144</v>
      </c>
      <c r="AD23" s="210"/>
      <c r="AE23" s="123"/>
      <c r="AF23" s="414"/>
      <c r="AG23" s="415"/>
      <c r="AH23" s="415"/>
      <c r="AI23" s="133"/>
      <c r="AJ23" s="138" t="s">
        <v>144</v>
      </c>
      <c r="AK23" s="81"/>
    </row>
    <row r="24" spans="1:37" ht="18.75" customHeight="1" x14ac:dyDescent="0.2">
      <c r="A24" s="98"/>
      <c r="B24" s="126">
        <f t="shared" ref="B24:B62" si="0">B23+1</f>
        <v>2</v>
      </c>
      <c r="C24" s="126"/>
      <c r="D24" s="113"/>
      <c r="E24" s="111"/>
      <c r="F24" s="414"/>
      <c r="G24" s="415"/>
      <c r="H24" s="125" t="s">
        <v>144</v>
      </c>
      <c r="I24" s="115"/>
      <c r="J24" s="124"/>
      <c r="K24" s="120"/>
      <c r="L24" s="119" t="s">
        <v>134</v>
      </c>
      <c r="M24" s="137"/>
      <c r="N24" s="136"/>
      <c r="O24" s="125" t="s">
        <v>142</v>
      </c>
      <c r="P24" s="115"/>
      <c r="Q24" s="119"/>
      <c r="R24" s="118"/>
      <c r="S24" s="117" t="s">
        <v>134</v>
      </c>
      <c r="T24" s="135"/>
      <c r="U24" s="134"/>
      <c r="V24" s="213" t="s">
        <v>144</v>
      </c>
      <c r="W24" s="210"/>
      <c r="X24" s="123"/>
      <c r="Y24" s="118"/>
      <c r="Z24" s="117" t="s">
        <v>134</v>
      </c>
      <c r="AA24" s="135"/>
      <c r="AB24" s="134"/>
      <c r="AC24" s="213" t="s">
        <v>144</v>
      </c>
      <c r="AD24" s="210"/>
      <c r="AE24" s="123"/>
      <c r="AF24" s="414"/>
      <c r="AG24" s="415"/>
      <c r="AH24" s="415"/>
      <c r="AI24" s="133"/>
      <c r="AJ24" s="138" t="s">
        <v>144</v>
      </c>
      <c r="AK24" s="81"/>
    </row>
    <row r="25" spans="1:37" ht="18.75" customHeight="1" x14ac:dyDescent="0.2">
      <c r="A25" s="98"/>
      <c r="B25" s="126">
        <f t="shared" si="0"/>
        <v>3</v>
      </c>
      <c r="C25" s="126"/>
      <c r="D25" s="113"/>
      <c r="E25" s="111"/>
      <c r="F25" s="414"/>
      <c r="G25" s="415"/>
      <c r="H25" s="125" t="s">
        <v>144</v>
      </c>
      <c r="I25" s="115"/>
      <c r="J25" s="124"/>
      <c r="K25" s="120"/>
      <c r="L25" s="119" t="s">
        <v>134</v>
      </c>
      <c r="M25" s="137"/>
      <c r="N25" s="136"/>
      <c r="O25" s="125" t="s">
        <v>142</v>
      </c>
      <c r="P25" s="115"/>
      <c r="Q25" s="119"/>
      <c r="R25" s="118"/>
      <c r="S25" s="117" t="s">
        <v>134</v>
      </c>
      <c r="T25" s="135"/>
      <c r="U25" s="134"/>
      <c r="V25" s="213" t="s">
        <v>144</v>
      </c>
      <c r="W25" s="210"/>
      <c r="X25" s="123"/>
      <c r="Y25" s="118"/>
      <c r="Z25" s="117" t="s">
        <v>134</v>
      </c>
      <c r="AA25" s="135"/>
      <c r="AB25" s="134"/>
      <c r="AC25" s="213" t="s">
        <v>144</v>
      </c>
      <c r="AD25" s="210"/>
      <c r="AE25" s="123"/>
      <c r="AF25" s="414"/>
      <c r="AG25" s="415"/>
      <c r="AH25" s="415"/>
      <c r="AI25" s="133"/>
      <c r="AJ25" s="138" t="s">
        <v>144</v>
      </c>
      <c r="AK25" s="81"/>
    </row>
    <row r="26" spans="1:37" ht="18.75" customHeight="1" x14ac:dyDescent="0.2">
      <c r="A26" s="98"/>
      <c r="B26" s="126">
        <f t="shared" si="0"/>
        <v>4</v>
      </c>
      <c r="C26" s="126"/>
      <c r="D26" s="113"/>
      <c r="E26" s="111"/>
      <c r="F26" s="414"/>
      <c r="G26" s="415"/>
      <c r="H26" s="125" t="s">
        <v>144</v>
      </c>
      <c r="I26" s="115"/>
      <c r="J26" s="124"/>
      <c r="K26" s="120"/>
      <c r="L26" s="119" t="s">
        <v>134</v>
      </c>
      <c r="M26" s="137"/>
      <c r="N26" s="136"/>
      <c r="O26" s="125" t="s">
        <v>142</v>
      </c>
      <c r="P26" s="115"/>
      <c r="Q26" s="119"/>
      <c r="R26" s="118"/>
      <c r="S26" s="117" t="s">
        <v>134</v>
      </c>
      <c r="T26" s="135"/>
      <c r="U26" s="134"/>
      <c r="V26" s="213" t="s">
        <v>144</v>
      </c>
      <c r="W26" s="210"/>
      <c r="X26" s="123"/>
      <c r="Y26" s="118"/>
      <c r="Z26" s="117" t="s">
        <v>134</v>
      </c>
      <c r="AA26" s="135"/>
      <c r="AB26" s="134"/>
      <c r="AC26" s="213" t="s">
        <v>144</v>
      </c>
      <c r="AD26" s="210"/>
      <c r="AE26" s="123"/>
      <c r="AF26" s="414"/>
      <c r="AG26" s="415"/>
      <c r="AH26" s="415"/>
      <c r="AI26" s="133"/>
      <c r="AJ26" s="138" t="s">
        <v>144</v>
      </c>
      <c r="AK26" s="81"/>
    </row>
    <row r="27" spans="1:37" ht="18.75" customHeight="1" x14ac:dyDescent="0.2">
      <c r="A27" s="98"/>
      <c r="B27" s="126">
        <f t="shared" si="0"/>
        <v>5</v>
      </c>
      <c r="C27" s="126"/>
      <c r="D27" s="113"/>
      <c r="E27" s="111"/>
      <c r="F27" s="414"/>
      <c r="G27" s="415"/>
      <c r="H27" s="125" t="s">
        <v>144</v>
      </c>
      <c r="I27" s="115"/>
      <c r="J27" s="124"/>
      <c r="K27" s="120"/>
      <c r="L27" s="119" t="s">
        <v>134</v>
      </c>
      <c r="M27" s="137"/>
      <c r="N27" s="136"/>
      <c r="O27" s="125" t="s">
        <v>142</v>
      </c>
      <c r="P27" s="115"/>
      <c r="Q27" s="119"/>
      <c r="R27" s="118"/>
      <c r="S27" s="117" t="s">
        <v>134</v>
      </c>
      <c r="T27" s="135"/>
      <c r="U27" s="134"/>
      <c r="V27" s="213" t="s">
        <v>144</v>
      </c>
      <c r="W27" s="210"/>
      <c r="X27" s="123"/>
      <c r="Y27" s="118"/>
      <c r="Z27" s="117" t="s">
        <v>134</v>
      </c>
      <c r="AA27" s="135"/>
      <c r="AB27" s="134"/>
      <c r="AC27" s="213" t="s">
        <v>144</v>
      </c>
      <c r="AD27" s="210"/>
      <c r="AE27" s="123"/>
      <c r="AF27" s="414"/>
      <c r="AG27" s="415"/>
      <c r="AH27" s="415"/>
      <c r="AI27" s="133"/>
      <c r="AJ27" s="138" t="s">
        <v>144</v>
      </c>
      <c r="AK27" s="81"/>
    </row>
    <row r="28" spans="1:37" ht="18.75" customHeight="1" x14ac:dyDescent="0.2">
      <c r="A28" s="98"/>
      <c r="B28" s="126">
        <f t="shared" si="0"/>
        <v>6</v>
      </c>
      <c r="C28" s="126"/>
      <c r="D28" s="113"/>
      <c r="E28" s="111"/>
      <c r="F28" s="414"/>
      <c r="G28" s="415"/>
      <c r="H28" s="125" t="s">
        <v>144</v>
      </c>
      <c r="I28" s="115"/>
      <c r="J28" s="124"/>
      <c r="K28" s="120"/>
      <c r="L28" s="119" t="s">
        <v>134</v>
      </c>
      <c r="M28" s="137"/>
      <c r="N28" s="136"/>
      <c r="O28" s="125" t="s">
        <v>142</v>
      </c>
      <c r="P28" s="115"/>
      <c r="Q28" s="119"/>
      <c r="R28" s="118"/>
      <c r="S28" s="117" t="s">
        <v>134</v>
      </c>
      <c r="T28" s="135"/>
      <c r="U28" s="134"/>
      <c r="V28" s="213" t="s">
        <v>144</v>
      </c>
      <c r="W28" s="210"/>
      <c r="X28" s="123"/>
      <c r="Y28" s="118"/>
      <c r="Z28" s="117" t="s">
        <v>134</v>
      </c>
      <c r="AA28" s="135"/>
      <c r="AB28" s="134"/>
      <c r="AC28" s="213" t="s">
        <v>144</v>
      </c>
      <c r="AD28" s="210"/>
      <c r="AE28" s="123"/>
      <c r="AF28" s="414"/>
      <c r="AG28" s="415"/>
      <c r="AH28" s="415"/>
      <c r="AI28" s="133"/>
      <c r="AJ28" s="138" t="s">
        <v>144</v>
      </c>
      <c r="AK28" s="81"/>
    </row>
    <row r="29" spans="1:37" ht="18.75" customHeight="1" x14ac:dyDescent="0.2">
      <c r="A29" s="98"/>
      <c r="B29" s="126">
        <f t="shared" si="0"/>
        <v>7</v>
      </c>
      <c r="C29" s="126"/>
      <c r="D29" s="113"/>
      <c r="E29" s="111"/>
      <c r="F29" s="414"/>
      <c r="G29" s="415"/>
      <c r="H29" s="125" t="s">
        <v>144</v>
      </c>
      <c r="I29" s="115"/>
      <c r="J29" s="124"/>
      <c r="K29" s="120"/>
      <c r="L29" s="119" t="s">
        <v>134</v>
      </c>
      <c r="M29" s="137"/>
      <c r="N29" s="136"/>
      <c r="O29" s="125" t="s">
        <v>142</v>
      </c>
      <c r="P29" s="115"/>
      <c r="Q29" s="119"/>
      <c r="R29" s="118"/>
      <c r="S29" s="117" t="s">
        <v>134</v>
      </c>
      <c r="T29" s="135"/>
      <c r="U29" s="134"/>
      <c r="V29" s="213" t="s">
        <v>144</v>
      </c>
      <c r="W29" s="210"/>
      <c r="X29" s="123"/>
      <c r="Y29" s="118"/>
      <c r="Z29" s="117" t="s">
        <v>134</v>
      </c>
      <c r="AA29" s="135"/>
      <c r="AB29" s="134"/>
      <c r="AC29" s="213" t="s">
        <v>144</v>
      </c>
      <c r="AD29" s="210"/>
      <c r="AE29" s="123"/>
      <c r="AF29" s="414"/>
      <c r="AG29" s="415"/>
      <c r="AH29" s="415"/>
      <c r="AI29" s="133"/>
      <c r="AJ29" s="138" t="s">
        <v>144</v>
      </c>
      <c r="AK29" s="81"/>
    </row>
    <row r="30" spans="1:37" ht="18.75" customHeight="1" x14ac:dyDescent="0.2">
      <c r="A30" s="98"/>
      <c r="B30" s="126">
        <f t="shared" si="0"/>
        <v>8</v>
      </c>
      <c r="C30" s="126"/>
      <c r="D30" s="113"/>
      <c r="E30" s="111"/>
      <c r="F30" s="414"/>
      <c r="G30" s="415"/>
      <c r="H30" s="125" t="s">
        <v>144</v>
      </c>
      <c r="I30" s="115"/>
      <c r="J30" s="124"/>
      <c r="K30" s="120"/>
      <c r="L30" s="119" t="s">
        <v>134</v>
      </c>
      <c r="M30" s="137"/>
      <c r="N30" s="136"/>
      <c r="O30" s="125" t="s">
        <v>142</v>
      </c>
      <c r="P30" s="115"/>
      <c r="Q30" s="119"/>
      <c r="R30" s="118"/>
      <c r="S30" s="117" t="s">
        <v>134</v>
      </c>
      <c r="T30" s="135"/>
      <c r="U30" s="134"/>
      <c r="V30" s="213" t="s">
        <v>144</v>
      </c>
      <c r="W30" s="210"/>
      <c r="X30" s="123"/>
      <c r="Y30" s="118"/>
      <c r="Z30" s="117" t="s">
        <v>134</v>
      </c>
      <c r="AA30" s="135"/>
      <c r="AB30" s="134"/>
      <c r="AC30" s="213" t="s">
        <v>144</v>
      </c>
      <c r="AD30" s="210"/>
      <c r="AE30" s="123"/>
      <c r="AF30" s="414"/>
      <c r="AG30" s="415"/>
      <c r="AH30" s="415"/>
      <c r="AI30" s="133"/>
      <c r="AJ30" s="138" t="s">
        <v>144</v>
      </c>
      <c r="AK30" s="81"/>
    </row>
    <row r="31" spans="1:37" ht="18.75" customHeight="1" x14ac:dyDescent="0.2">
      <c r="A31" s="98"/>
      <c r="B31" s="126">
        <f t="shared" si="0"/>
        <v>9</v>
      </c>
      <c r="C31" s="126"/>
      <c r="D31" s="113"/>
      <c r="E31" s="111"/>
      <c r="F31" s="414"/>
      <c r="G31" s="415"/>
      <c r="H31" s="125" t="s">
        <v>144</v>
      </c>
      <c r="I31" s="115"/>
      <c r="J31" s="124"/>
      <c r="K31" s="120"/>
      <c r="L31" s="119" t="s">
        <v>134</v>
      </c>
      <c r="M31" s="137"/>
      <c r="N31" s="136"/>
      <c r="O31" s="125" t="s">
        <v>142</v>
      </c>
      <c r="P31" s="115"/>
      <c r="Q31" s="119"/>
      <c r="R31" s="118"/>
      <c r="S31" s="117" t="s">
        <v>134</v>
      </c>
      <c r="T31" s="135"/>
      <c r="U31" s="134"/>
      <c r="V31" s="213" t="s">
        <v>144</v>
      </c>
      <c r="W31" s="210"/>
      <c r="X31" s="123"/>
      <c r="Y31" s="118"/>
      <c r="Z31" s="117" t="s">
        <v>134</v>
      </c>
      <c r="AA31" s="135"/>
      <c r="AB31" s="134"/>
      <c r="AC31" s="213" t="s">
        <v>144</v>
      </c>
      <c r="AD31" s="210"/>
      <c r="AE31" s="123"/>
      <c r="AF31" s="414"/>
      <c r="AG31" s="415"/>
      <c r="AH31" s="415"/>
      <c r="AI31" s="133"/>
      <c r="AJ31" s="138" t="s">
        <v>144</v>
      </c>
      <c r="AK31" s="81"/>
    </row>
    <row r="32" spans="1:37" ht="18.75" customHeight="1" x14ac:dyDescent="0.2">
      <c r="A32" s="98"/>
      <c r="B32" s="126">
        <f t="shared" si="0"/>
        <v>10</v>
      </c>
      <c r="C32" s="126"/>
      <c r="D32" s="113"/>
      <c r="E32" s="111"/>
      <c r="F32" s="414"/>
      <c r="G32" s="415"/>
      <c r="H32" s="125" t="s">
        <v>144</v>
      </c>
      <c r="I32" s="115"/>
      <c r="J32" s="124"/>
      <c r="K32" s="120"/>
      <c r="L32" s="119" t="s">
        <v>134</v>
      </c>
      <c r="M32" s="137"/>
      <c r="N32" s="136"/>
      <c r="O32" s="125" t="s">
        <v>142</v>
      </c>
      <c r="P32" s="115"/>
      <c r="Q32" s="119"/>
      <c r="R32" s="118"/>
      <c r="S32" s="117" t="s">
        <v>134</v>
      </c>
      <c r="T32" s="135"/>
      <c r="U32" s="134"/>
      <c r="V32" s="213" t="s">
        <v>144</v>
      </c>
      <c r="W32" s="210"/>
      <c r="X32" s="123"/>
      <c r="Y32" s="118"/>
      <c r="Z32" s="117" t="s">
        <v>134</v>
      </c>
      <c r="AA32" s="135"/>
      <c r="AB32" s="134"/>
      <c r="AC32" s="213" t="s">
        <v>144</v>
      </c>
      <c r="AD32" s="210"/>
      <c r="AE32" s="123"/>
      <c r="AF32" s="414"/>
      <c r="AG32" s="415"/>
      <c r="AH32" s="415"/>
      <c r="AI32" s="133"/>
      <c r="AJ32" s="138" t="s">
        <v>144</v>
      </c>
      <c r="AK32" s="81"/>
    </row>
    <row r="33" spans="1:37" ht="18.75" customHeight="1" x14ac:dyDescent="0.2">
      <c r="A33" s="98"/>
      <c r="B33" s="126">
        <f t="shared" si="0"/>
        <v>11</v>
      </c>
      <c r="C33" s="126"/>
      <c r="D33" s="113"/>
      <c r="E33" s="111"/>
      <c r="F33" s="414"/>
      <c r="G33" s="415"/>
      <c r="H33" s="125" t="s">
        <v>144</v>
      </c>
      <c r="I33" s="115"/>
      <c r="J33" s="124"/>
      <c r="K33" s="120"/>
      <c r="L33" s="119" t="s">
        <v>134</v>
      </c>
      <c r="M33" s="137"/>
      <c r="N33" s="136"/>
      <c r="O33" s="125" t="s">
        <v>142</v>
      </c>
      <c r="P33" s="115"/>
      <c r="Q33" s="119"/>
      <c r="R33" s="118"/>
      <c r="S33" s="117" t="s">
        <v>134</v>
      </c>
      <c r="T33" s="135"/>
      <c r="U33" s="134"/>
      <c r="V33" s="213" t="s">
        <v>144</v>
      </c>
      <c r="W33" s="210"/>
      <c r="X33" s="123"/>
      <c r="Y33" s="118"/>
      <c r="Z33" s="117" t="s">
        <v>134</v>
      </c>
      <c r="AA33" s="135"/>
      <c r="AB33" s="134"/>
      <c r="AC33" s="213" t="s">
        <v>144</v>
      </c>
      <c r="AD33" s="210"/>
      <c r="AE33" s="123"/>
      <c r="AF33" s="414"/>
      <c r="AG33" s="415"/>
      <c r="AH33" s="415"/>
      <c r="AI33" s="133"/>
      <c r="AJ33" s="138" t="s">
        <v>144</v>
      </c>
      <c r="AK33" s="81"/>
    </row>
    <row r="34" spans="1:37" ht="18.75" customHeight="1" x14ac:dyDescent="0.2">
      <c r="A34" s="98"/>
      <c r="B34" s="126">
        <f t="shared" si="0"/>
        <v>12</v>
      </c>
      <c r="C34" s="126"/>
      <c r="D34" s="113"/>
      <c r="E34" s="111"/>
      <c r="F34" s="414"/>
      <c r="G34" s="415"/>
      <c r="H34" s="125" t="s">
        <v>144</v>
      </c>
      <c r="I34" s="115"/>
      <c r="J34" s="124"/>
      <c r="K34" s="120"/>
      <c r="L34" s="119" t="s">
        <v>134</v>
      </c>
      <c r="M34" s="137"/>
      <c r="N34" s="136"/>
      <c r="O34" s="125" t="s">
        <v>142</v>
      </c>
      <c r="P34" s="115"/>
      <c r="Q34" s="119"/>
      <c r="R34" s="118"/>
      <c r="S34" s="117" t="s">
        <v>134</v>
      </c>
      <c r="T34" s="135"/>
      <c r="U34" s="134"/>
      <c r="V34" s="213" t="s">
        <v>144</v>
      </c>
      <c r="W34" s="210"/>
      <c r="X34" s="123"/>
      <c r="Y34" s="118"/>
      <c r="Z34" s="117" t="s">
        <v>134</v>
      </c>
      <c r="AA34" s="135"/>
      <c r="AB34" s="134"/>
      <c r="AC34" s="213" t="s">
        <v>144</v>
      </c>
      <c r="AD34" s="210"/>
      <c r="AE34" s="123"/>
      <c r="AF34" s="414"/>
      <c r="AG34" s="415"/>
      <c r="AH34" s="415"/>
      <c r="AI34" s="133"/>
      <c r="AJ34" s="138" t="s">
        <v>144</v>
      </c>
      <c r="AK34" s="81"/>
    </row>
    <row r="35" spans="1:37" ht="18.75" customHeight="1" x14ac:dyDescent="0.2">
      <c r="A35" s="98"/>
      <c r="B35" s="126">
        <f t="shared" si="0"/>
        <v>13</v>
      </c>
      <c r="C35" s="126"/>
      <c r="D35" s="113"/>
      <c r="E35" s="111"/>
      <c r="F35" s="414"/>
      <c r="G35" s="415"/>
      <c r="H35" s="125" t="s">
        <v>144</v>
      </c>
      <c r="I35" s="115"/>
      <c r="J35" s="124"/>
      <c r="K35" s="120"/>
      <c r="L35" s="119" t="s">
        <v>134</v>
      </c>
      <c r="M35" s="137"/>
      <c r="N35" s="136"/>
      <c r="O35" s="125" t="s">
        <v>142</v>
      </c>
      <c r="P35" s="115"/>
      <c r="Q35" s="119"/>
      <c r="R35" s="118"/>
      <c r="S35" s="117" t="s">
        <v>134</v>
      </c>
      <c r="T35" s="135"/>
      <c r="U35" s="134"/>
      <c r="V35" s="213" t="s">
        <v>144</v>
      </c>
      <c r="W35" s="210"/>
      <c r="X35" s="123"/>
      <c r="Y35" s="118"/>
      <c r="Z35" s="117" t="s">
        <v>134</v>
      </c>
      <c r="AA35" s="135"/>
      <c r="AB35" s="134"/>
      <c r="AC35" s="213" t="s">
        <v>144</v>
      </c>
      <c r="AD35" s="210"/>
      <c r="AE35" s="123"/>
      <c r="AF35" s="414"/>
      <c r="AG35" s="415"/>
      <c r="AH35" s="415"/>
      <c r="AI35" s="133"/>
      <c r="AJ35" s="138" t="s">
        <v>144</v>
      </c>
      <c r="AK35" s="81"/>
    </row>
    <row r="36" spans="1:37" ht="18.75" customHeight="1" x14ac:dyDescent="0.2">
      <c r="A36" s="98"/>
      <c r="B36" s="126">
        <f t="shared" si="0"/>
        <v>14</v>
      </c>
      <c r="C36" s="126"/>
      <c r="D36" s="113"/>
      <c r="E36" s="111"/>
      <c r="F36" s="414"/>
      <c r="G36" s="415"/>
      <c r="H36" s="125" t="s">
        <v>144</v>
      </c>
      <c r="I36" s="115"/>
      <c r="J36" s="124"/>
      <c r="K36" s="120"/>
      <c r="L36" s="119" t="s">
        <v>134</v>
      </c>
      <c r="M36" s="137"/>
      <c r="N36" s="136"/>
      <c r="O36" s="125" t="s">
        <v>142</v>
      </c>
      <c r="P36" s="115"/>
      <c r="Q36" s="119"/>
      <c r="R36" s="118"/>
      <c r="S36" s="117" t="s">
        <v>134</v>
      </c>
      <c r="T36" s="135"/>
      <c r="U36" s="134"/>
      <c r="V36" s="213" t="s">
        <v>144</v>
      </c>
      <c r="W36" s="210"/>
      <c r="X36" s="123"/>
      <c r="Y36" s="118"/>
      <c r="Z36" s="117" t="s">
        <v>134</v>
      </c>
      <c r="AA36" s="135"/>
      <c r="AB36" s="134"/>
      <c r="AC36" s="213" t="s">
        <v>144</v>
      </c>
      <c r="AD36" s="210"/>
      <c r="AE36" s="123"/>
      <c r="AF36" s="414"/>
      <c r="AG36" s="415"/>
      <c r="AH36" s="415"/>
      <c r="AI36" s="133"/>
      <c r="AJ36" s="138" t="s">
        <v>144</v>
      </c>
      <c r="AK36" s="81"/>
    </row>
    <row r="37" spans="1:37" ht="18.75" customHeight="1" x14ac:dyDescent="0.2">
      <c r="A37" s="98"/>
      <c r="B37" s="126">
        <f t="shared" si="0"/>
        <v>15</v>
      </c>
      <c r="C37" s="126"/>
      <c r="D37" s="113"/>
      <c r="E37" s="111"/>
      <c r="F37" s="414"/>
      <c r="G37" s="415"/>
      <c r="H37" s="125" t="s">
        <v>144</v>
      </c>
      <c r="I37" s="115"/>
      <c r="J37" s="124"/>
      <c r="K37" s="120"/>
      <c r="L37" s="119" t="s">
        <v>134</v>
      </c>
      <c r="M37" s="137"/>
      <c r="N37" s="136"/>
      <c r="O37" s="125" t="s">
        <v>142</v>
      </c>
      <c r="P37" s="115"/>
      <c r="Q37" s="119"/>
      <c r="R37" s="118"/>
      <c r="S37" s="117" t="s">
        <v>134</v>
      </c>
      <c r="T37" s="135"/>
      <c r="U37" s="134"/>
      <c r="V37" s="213" t="s">
        <v>144</v>
      </c>
      <c r="W37" s="210"/>
      <c r="X37" s="123"/>
      <c r="Y37" s="118"/>
      <c r="Z37" s="117" t="s">
        <v>134</v>
      </c>
      <c r="AA37" s="135"/>
      <c r="AB37" s="134"/>
      <c r="AC37" s="213" t="s">
        <v>144</v>
      </c>
      <c r="AD37" s="210"/>
      <c r="AE37" s="123"/>
      <c r="AF37" s="414"/>
      <c r="AG37" s="415"/>
      <c r="AH37" s="415"/>
      <c r="AI37" s="133"/>
      <c r="AJ37" s="138" t="s">
        <v>144</v>
      </c>
      <c r="AK37" s="81"/>
    </row>
    <row r="38" spans="1:37" ht="18.75" customHeight="1" x14ac:dyDescent="0.2">
      <c r="A38" s="98"/>
      <c r="B38" s="126">
        <f t="shared" si="0"/>
        <v>16</v>
      </c>
      <c r="C38" s="126"/>
      <c r="D38" s="113"/>
      <c r="E38" s="111"/>
      <c r="F38" s="414"/>
      <c r="G38" s="415"/>
      <c r="H38" s="125" t="s">
        <v>144</v>
      </c>
      <c r="I38" s="115"/>
      <c r="J38" s="124"/>
      <c r="K38" s="120"/>
      <c r="L38" s="119" t="s">
        <v>134</v>
      </c>
      <c r="M38" s="137"/>
      <c r="N38" s="136"/>
      <c r="O38" s="125" t="s">
        <v>142</v>
      </c>
      <c r="P38" s="115"/>
      <c r="Q38" s="119"/>
      <c r="R38" s="118"/>
      <c r="S38" s="117" t="s">
        <v>134</v>
      </c>
      <c r="T38" s="135"/>
      <c r="U38" s="134"/>
      <c r="V38" s="213" t="s">
        <v>144</v>
      </c>
      <c r="W38" s="210"/>
      <c r="X38" s="123"/>
      <c r="Y38" s="118"/>
      <c r="Z38" s="117" t="s">
        <v>134</v>
      </c>
      <c r="AA38" s="135"/>
      <c r="AB38" s="134"/>
      <c r="AC38" s="213" t="s">
        <v>144</v>
      </c>
      <c r="AD38" s="210"/>
      <c r="AE38" s="123"/>
      <c r="AF38" s="414"/>
      <c r="AG38" s="415"/>
      <c r="AH38" s="415"/>
      <c r="AI38" s="133"/>
      <c r="AJ38" s="138" t="s">
        <v>144</v>
      </c>
      <c r="AK38" s="81"/>
    </row>
    <row r="39" spans="1:37" ht="18.75" customHeight="1" x14ac:dyDescent="0.2">
      <c r="A39" s="98"/>
      <c r="B39" s="126">
        <f t="shared" si="0"/>
        <v>17</v>
      </c>
      <c r="C39" s="126"/>
      <c r="D39" s="113"/>
      <c r="E39" s="111"/>
      <c r="F39" s="414"/>
      <c r="G39" s="415"/>
      <c r="H39" s="125" t="s">
        <v>144</v>
      </c>
      <c r="I39" s="115"/>
      <c r="J39" s="124"/>
      <c r="K39" s="120"/>
      <c r="L39" s="119" t="s">
        <v>134</v>
      </c>
      <c r="M39" s="137"/>
      <c r="N39" s="136"/>
      <c r="O39" s="125" t="s">
        <v>142</v>
      </c>
      <c r="P39" s="115"/>
      <c r="Q39" s="119"/>
      <c r="R39" s="118"/>
      <c r="S39" s="117" t="s">
        <v>134</v>
      </c>
      <c r="T39" s="135"/>
      <c r="U39" s="134"/>
      <c r="V39" s="213" t="s">
        <v>144</v>
      </c>
      <c r="W39" s="210"/>
      <c r="X39" s="123"/>
      <c r="Y39" s="118"/>
      <c r="Z39" s="117" t="s">
        <v>134</v>
      </c>
      <c r="AA39" s="135"/>
      <c r="AB39" s="134"/>
      <c r="AC39" s="213" t="s">
        <v>144</v>
      </c>
      <c r="AD39" s="210"/>
      <c r="AE39" s="123"/>
      <c r="AF39" s="414"/>
      <c r="AG39" s="415"/>
      <c r="AH39" s="415"/>
      <c r="AI39" s="133"/>
      <c r="AJ39" s="138" t="s">
        <v>144</v>
      </c>
      <c r="AK39" s="81"/>
    </row>
    <row r="40" spans="1:37" ht="18.75" customHeight="1" x14ac:dyDescent="0.2">
      <c r="A40" s="98"/>
      <c r="B40" s="126">
        <f t="shared" si="0"/>
        <v>18</v>
      </c>
      <c r="C40" s="126"/>
      <c r="D40" s="113"/>
      <c r="E40" s="111"/>
      <c r="F40" s="414"/>
      <c r="G40" s="415"/>
      <c r="H40" s="125" t="s">
        <v>144</v>
      </c>
      <c r="I40" s="115"/>
      <c r="J40" s="124"/>
      <c r="K40" s="120"/>
      <c r="L40" s="119" t="s">
        <v>134</v>
      </c>
      <c r="M40" s="137"/>
      <c r="N40" s="136"/>
      <c r="O40" s="125" t="s">
        <v>142</v>
      </c>
      <c r="P40" s="115"/>
      <c r="Q40" s="119"/>
      <c r="R40" s="118"/>
      <c r="S40" s="117" t="s">
        <v>134</v>
      </c>
      <c r="T40" s="135"/>
      <c r="U40" s="134"/>
      <c r="V40" s="213" t="s">
        <v>144</v>
      </c>
      <c r="W40" s="210"/>
      <c r="X40" s="123"/>
      <c r="Y40" s="118"/>
      <c r="Z40" s="117" t="s">
        <v>134</v>
      </c>
      <c r="AA40" s="135"/>
      <c r="AB40" s="134"/>
      <c r="AC40" s="213" t="s">
        <v>144</v>
      </c>
      <c r="AD40" s="210"/>
      <c r="AE40" s="123"/>
      <c r="AF40" s="414"/>
      <c r="AG40" s="415"/>
      <c r="AH40" s="415"/>
      <c r="AI40" s="133"/>
      <c r="AJ40" s="138" t="s">
        <v>144</v>
      </c>
      <c r="AK40" s="81"/>
    </row>
    <row r="41" spans="1:37" ht="18.75" customHeight="1" x14ac:dyDescent="0.2">
      <c r="A41" s="98"/>
      <c r="B41" s="126">
        <f t="shared" si="0"/>
        <v>19</v>
      </c>
      <c r="C41" s="126"/>
      <c r="D41" s="113"/>
      <c r="E41" s="111"/>
      <c r="F41" s="414"/>
      <c r="G41" s="415"/>
      <c r="H41" s="125" t="s">
        <v>144</v>
      </c>
      <c r="I41" s="115"/>
      <c r="J41" s="124"/>
      <c r="K41" s="120"/>
      <c r="L41" s="119" t="s">
        <v>134</v>
      </c>
      <c r="M41" s="137"/>
      <c r="N41" s="136"/>
      <c r="O41" s="125" t="s">
        <v>142</v>
      </c>
      <c r="P41" s="115"/>
      <c r="Q41" s="119"/>
      <c r="R41" s="118"/>
      <c r="S41" s="117" t="s">
        <v>134</v>
      </c>
      <c r="T41" s="135"/>
      <c r="U41" s="134"/>
      <c r="V41" s="213" t="s">
        <v>144</v>
      </c>
      <c r="W41" s="210"/>
      <c r="X41" s="123"/>
      <c r="Y41" s="118"/>
      <c r="Z41" s="117" t="s">
        <v>134</v>
      </c>
      <c r="AA41" s="135"/>
      <c r="AB41" s="134"/>
      <c r="AC41" s="213" t="s">
        <v>144</v>
      </c>
      <c r="AD41" s="210"/>
      <c r="AE41" s="123"/>
      <c r="AF41" s="414"/>
      <c r="AG41" s="415"/>
      <c r="AH41" s="415"/>
      <c r="AI41" s="133"/>
      <c r="AJ41" s="138" t="s">
        <v>144</v>
      </c>
      <c r="AK41" s="81"/>
    </row>
    <row r="42" spans="1:37" ht="18.75" customHeight="1" x14ac:dyDescent="0.2">
      <c r="A42" s="98"/>
      <c r="B42" s="126">
        <f t="shared" si="0"/>
        <v>20</v>
      </c>
      <c r="C42" s="126"/>
      <c r="D42" s="113"/>
      <c r="E42" s="111"/>
      <c r="F42" s="414"/>
      <c r="G42" s="415"/>
      <c r="H42" s="125" t="s">
        <v>144</v>
      </c>
      <c r="I42" s="115"/>
      <c r="J42" s="124"/>
      <c r="K42" s="120"/>
      <c r="L42" s="119" t="s">
        <v>134</v>
      </c>
      <c r="M42" s="137"/>
      <c r="N42" s="136"/>
      <c r="O42" s="125" t="s">
        <v>142</v>
      </c>
      <c r="P42" s="115"/>
      <c r="Q42" s="119"/>
      <c r="R42" s="118"/>
      <c r="S42" s="117" t="s">
        <v>134</v>
      </c>
      <c r="T42" s="135"/>
      <c r="U42" s="134"/>
      <c r="V42" s="213" t="s">
        <v>144</v>
      </c>
      <c r="W42" s="210"/>
      <c r="X42" s="123"/>
      <c r="Y42" s="118"/>
      <c r="Z42" s="117" t="s">
        <v>134</v>
      </c>
      <c r="AA42" s="135"/>
      <c r="AB42" s="134"/>
      <c r="AC42" s="213" t="s">
        <v>144</v>
      </c>
      <c r="AD42" s="210"/>
      <c r="AE42" s="123"/>
      <c r="AF42" s="414"/>
      <c r="AG42" s="415"/>
      <c r="AH42" s="415"/>
      <c r="AI42" s="133"/>
      <c r="AJ42" s="138" t="s">
        <v>144</v>
      </c>
      <c r="AK42" s="81"/>
    </row>
    <row r="43" spans="1:37" ht="18.75" customHeight="1" x14ac:dyDescent="0.2">
      <c r="A43" s="98"/>
      <c r="B43" s="126">
        <f t="shared" si="0"/>
        <v>21</v>
      </c>
      <c r="C43" s="126"/>
      <c r="D43" s="113"/>
      <c r="E43" s="111"/>
      <c r="F43" s="414"/>
      <c r="G43" s="415"/>
      <c r="H43" s="125" t="s">
        <v>144</v>
      </c>
      <c r="I43" s="115"/>
      <c r="J43" s="124"/>
      <c r="K43" s="120"/>
      <c r="L43" s="119" t="s">
        <v>134</v>
      </c>
      <c r="M43" s="137"/>
      <c r="N43" s="136"/>
      <c r="O43" s="125" t="s">
        <v>142</v>
      </c>
      <c r="P43" s="115"/>
      <c r="Q43" s="119"/>
      <c r="R43" s="118"/>
      <c r="S43" s="117" t="s">
        <v>134</v>
      </c>
      <c r="T43" s="135"/>
      <c r="U43" s="134"/>
      <c r="V43" s="213" t="s">
        <v>144</v>
      </c>
      <c r="W43" s="210"/>
      <c r="X43" s="123"/>
      <c r="Y43" s="118"/>
      <c r="Z43" s="117" t="s">
        <v>134</v>
      </c>
      <c r="AA43" s="135"/>
      <c r="AB43" s="134"/>
      <c r="AC43" s="213" t="s">
        <v>144</v>
      </c>
      <c r="AD43" s="210"/>
      <c r="AE43" s="123"/>
      <c r="AF43" s="414"/>
      <c r="AG43" s="415"/>
      <c r="AH43" s="415"/>
      <c r="AI43" s="133"/>
      <c r="AJ43" s="138" t="s">
        <v>144</v>
      </c>
      <c r="AK43" s="81"/>
    </row>
    <row r="44" spans="1:37" ht="18.75" customHeight="1" x14ac:dyDescent="0.2">
      <c r="A44" s="98"/>
      <c r="B44" s="126">
        <f t="shared" si="0"/>
        <v>22</v>
      </c>
      <c r="C44" s="126"/>
      <c r="D44" s="113"/>
      <c r="E44" s="111"/>
      <c r="F44" s="414"/>
      <c r="G44" s="415"/>
      <c r="H44" s="125" t="s">
        <v>144</v>
      </c>
      <c r="I44" s="115"/>
      <c r="J44" s="124"/>
      <c r="K44" s="120"/>
      <c r="L44" s="119" t="s">
        <v>134</v>
      </c>
      <c r="M44" s="137"/>
      <c r="N44" s="136"/>
      <c r="O44" s="125" t="s">
        <v>142</v>
      </c>
      <c r="P44" s="115"/>
      <c r="Q44" s="119"/>
      <c r="R44" s="118"/>
      <c r="S44" s="117" t="s">
        <v>134</v>
      </c>
      <c r="T44" s="135"/>
      <c r="U44" s="134"/>
      <c r="V44" s="213" t="s">
        <v>144</v>
      </c>
      <c r="W44" s="210"/>
      <c r="X44" s="123"/>
      <c r="Y44" s="118"/>
      <c r="Z44" s="117" t="s">
        <v>134</v>
      </c>
      <c r="AA44" s="135"/>
      <c r="AB44" s="134"/>
      <c r="AC44" s="213" t="s">
        <v>144</v>
      </c>
      <c r="AD44" s="210"/>
      <c r="AE44" s="123"/>
      <c r="AF44" s="414"/>
      <c r="AG44" s="415"/>
      <c r="AH44" s="415"/>
      <c r="AI44" s="133"/>
      <c r="AJ44" s="138" t="s">
        <v>144</v>
      </c>
      <c r="AK44" s="81"/>
    </row>
    <row r="45" spans="1:37" ht="18.75" customHeight="1" x14ac:dyDescent="0.2">
      <c r="A45" s="98"/>
      <c r="B45" s="126">
        <f t="shared" si="0"/>
        <v>23</v>
      </c>
      <c r="C45" s="126"/>
      <c r="D45" s="113"/>
      <c r="E45" s="111"/>
      <c r="F45" s="414"/>
      <c r="G45" s="415"/>
      <c r="H45" s="125" t="s">
        <v>144</v>
      </c>
      <c r="I45" s="115"/>
      <c r="J45" s="124"/>
      <c r="K45" s="120"/>
      <c r="L45" s="119" t="s">
        <v>134</v>
      </c>
      <c r="M45" s="137"/>
      <c r="N45" s="136"/>
      <c r="O45" s="125" t="s">
        <v>142</v>
      </c>
      <c r="P45" s="115"/>
      <c r="Q45" s="119"/>
      <c r="R45" s="118"/>
      <c r="S45" s="117" t="s">
        <v>134</v>
      </c>
      <c r="T45" s="135"/>
      <c r="U45" s="134"/>
      <c r="V45" s="213" t="s">
        <v>144</v>
      </c>
      <c r="W45" s="210"/>
      <c r="X45" s="123"/>
      <c r="Y45" s="118"/>
      <c r="Z45" s="117" t="s">
        <v>134</v>
      </c>
      <c r="AA45" s="135"/>
      <c r="AB45" s="134"/>
      <c r="AC45" s="213" t="s">
        <v>144</v>
      </c>
      <c r="AD45" s="210"/>
      <c r="AE45" s="123"/>
      <c r="AF45" s="414"/>
      <c r="AG45" s="415"/>
      <c r="AH45" s="415"/>
      <c r="AI45" s="133"/>
      <c r="AJ45" s="138" t="s">
        <v>144</v>
      </c>
      <c r="AK45" s="81"/>
    </row>
    <row r="46" spans="1:37" ht="18.75" customHeight="1" x14ac:dyDescent="0.2">
      <c r="A46" s="98"/>
      <c r="B46" s="126">
        <f t="shared" si="0"/>
        <v>24</v>
      </c>
      <c r="C46" s="126"/>
      <c r="D46" s="113"/>
      <c r="E46" s="111"/>
      <c r="F46" s="414"/>
      <c r="G46" s="415"/>
      <c r="H46" s="125" t="s">
        <v>144</v>
      </c>
      <c r="I46" s="115"/>
      <c r="J46" s="124"/>
      <c r="K46" s="120"/>
      <c r="L46" s="119" t="s">
        <v>134</v>
      </c>
      <c r="M46" s="137"/>
      <c r="N46" s="136"/>
      <c r="O46" s="125" t="s">
        <v>142</v>
      </c>
      <c r="P46" s="115"/>
      <c r="Q46" s="119"/>
      <c r="R46" s="118"/>
      <c r="S46" s="117" t="s">
        <v>134</v>
      </c>
      <c r="T46" s="135"/>
      <c r="U46" s="134"/>
      <c r="V46" s="213" t="s">
        <v>144</v>
      </c>
      <c r="W46" s="210"/>
      <c r="X46" s="123"/>
      <c r="Y46" s="118"/>
      <c r="Z46" s="117" t="s">
        <v>134</v>
      </c>
      <c r="AA46" s="135"/>
      <c r="AB46" s="134"/>
      <c r="AC46" s="213" t="s">
        <v>144</v>
      </c>
      <c r="AD46" s="210"/>
      <c r="AE46" s="123"/>
      <c r="AF46" s="414"/>
      <c r="AG46" s="415"/>
      <c r="AH46" s="415"/>
      <c r="AI46" s="133"/>
      <c r="AJ46" s="138" t="s">
        <v>144</v>
      </c>
      <c r="AK46" s="81"/>
    </row>
    <row r="47" spans="1:37" ht="18.75" customHeight="1" x14ac:dyDescent="0.2">
      <c r="A47" s="98"/>
      <c r="B47" s="126">
        <f t="shared" si="0"/>
        <v>25</v>
      </c>
      <c r="C47" s="126"/>
      <c r="D47" s="113"/>
      <c r="E47" s="111"/>
      <c r="F47" s="414"/>
      <c r="G47" s="415"/>
      <c r="H47" s="125" t="s">
        <v>144</v>
      </c>
      <c r="I47" s="115"/>
      <c r="J47" s="124"/>
      <c r="K47" s="120"/>
      <c r="L47" s="119" t="s">
        <v>134</v>
      </c>
      <c r="M47" s="137"/>
      <c r="N47" s="136"/>
      <c r="O47" s="125" t="s">
        <v>142</v>
      </c>
      <c r="P47" s="115"/>
      <c r="Q47" s="119"/>
      <c r="R47" s="118"/>
      <c r="S47" s="117" t="s">
        <v>134</v>
      </c>
      <c r="T47" s="135"/>
      <c r="U47" s="134"/>
      <c r="V47" s="213" t="s">
        <v>144</v>
      </c>
      <c r="W47" s="210"/>
      <c r="X47" s="123"/>
      <c r="Y47" s="118"/>
      <c r="Z47" s="117" t="s">
        <v>134</v>
      </c>
      <c r="AA47" s="135"/>
      <c r="AB47" s="134"/>
      <c r="AC47" s="213" t="s">
        <v>144</v>
      </c>
      <c r="AD47" s="210"/>
      <c r="AE47" s="123"/>
      <c r="AF47" s="414"/>
      <c r="AG47" s="415"/>
      <c r="AH47" s="415"/>
      <c r="AI47" s="133"/>
      <c r="AJ47" s="138" t="s">
        <v>144</v>
      </c>
      <c r="AK47" s="81"/>
    </row>
    <row r="48" spans="1:37" ht="18.75" customHeight="1" x14ac:dyDescent="0.2">
      <c r="A48" s="98"/>
      <c r="B48" s="126">
        <f t="shared" si="0"/>
        <v>26</v>
      </c>
      <c r="C48" s="126"/>
      <c r="D48" s="113"/>
      <c r="E48" s="111"/>
      <c r="F48" s="414"/>
      <c r="G48" s="415"/>
      <c r="H48" s="125" t="s">
        <v>144</v>
      </c>
      <c r="I48" s="115"/>
      <c r="J48" s="124"/>
      <c r="K48" s="120"/>
      <c r="L48" s="119" t="s">
        <v>134</v>
      </c>
      <c r="M48" s="137"/>
      <c r="N48" s="136"/>
      <c r="O48" s="125" t="s">
        <v>142</v>
      </c>
      <c r="P48" s="115"/>
      <c r="Q48" s="119"/>
      <c r="R48" s="118"/>
      <c r="S48" s="117" t="s">
        <v>134</v>
      </c>
      <c r="T48" s="135"/>
      <c r="U48" s="134"/>
      <c r="V48" s="213" t="s">
        <v>144</v>
      </c>
      <c r="W48" s="210"/>
      <c r="X48" s="123"/>
      <c r="Y48" s="118"/>
      <c r="Z48" s="117" t="s">
        <v>134</v>
      </c>
      <c r="AA48" s="135"/>
      <c r="AB48" s="134"/>
      <c r="AC48" s="213" t="s">
        <v>144</v>
      </c>
      <c r="AD48" s="210"/>
      <c r="AE48" s="123"/>
      <c r="AF48" s="414"/>
      <c r="AG48" s="415"/>
      <c r="AH48" s="415"/>
      <c r="AI48" s="133"/>
      <c r="AJ48" s="138" t="s">
        <v>144</v>
      </c>
      <c r="AK48" s="81"/>
    </row>
    <row r="49" spans="1:37" ht="18.75" customHeight="1" x14ac:dyDescent="0.2">
      <c r="A49" s="98"/>
      <c r="B49" s="126">
        <f t="shared" si="0"/>
        <v>27</v>
      </c>
      <c r="C49" s="126"/>
      <c r="D49" s="113"/>
      <c r="E49" s="111"/>
      <c r="F49" s="414"/>
      <c r="G49" s="415"/>
      <c r="H49" s="125" t="s">
        <v>144</v>
      </c>
      <c r="I49" s="115"/>
      <c r="J49" s="124"/>
      <c r="K49" s="120"/>
      <c r="L49" s="119" t="s">
        <v>134</v>
      </c>
      <c r="M49" s="137"/>
      <c r="N49" s="136"/>
      <c r="O49" s="125" t="s">
        <v>142</v>
      </c>
      <c r="P49" s="115"/>
      <c r="Q49" s="119"/>
      <c r="R49" s="118"/>
      <c r="S49" s="117" t="s">
        <v>134</v>
      </c>
      <c r="T49" s="135"/>
      <c r="U49" s="134"/>
      <c r="V49" s="213" t="s">
        <v>144</v>
      </c>
      <c r="W49" s="210"/>
      <c r="X49" s="123"/>
      <c r="Y49" s="118"/>
      <c r="Z49" s="117" t="s">
        <v>134</v>
      </c>
      <c r="AA49" s="135"/>
      <c r="AB49" s="134"/>
      <c r="AC49" s="213" t="s">
        <v>144</v>
      </c>
      <c r="AD49" s="210"/>
      <c r="AE49" s="123"/>
      <c r="AF49" s="414"/>
      <c r="AG49" s="415"/>
      <c r="AH49" s="415"/>
      <c r="AI49" s="133"/>
      <c r="AJ49" s="138" t="s">
        <v>144</v>
      </c>
      <c r="AK49" s="81"/>
    </row>
    <row r="50" spans="1:37" ht="18.75" customHeight="1" x14ac:dyDescent="0.2">
      <c r="A50" s="98"/>
      <c r="B50" s="126">
        <f t="shared" si="0"/>
        <v>28</v>
      </c>
      <c r="C50" s="126"/>
      <c r="D50" s="113"/>
      <c r="E50" s="111"/>
      <c r="F50" s="414"/>
      <c r="G50" s="415"/>
      <c r="H50" s="125" t="s">
        <v>144</v>
      </c>
      <c r="I50" s="115"/>
      <c r="J50" s="124"/>
      <c r="K50" s="120"/>
      <c r="L50" s="119" t="s">
        <v>134</v>
      </c>
      <c r="M50" s="137"/>
      <c r="N50" s="136"/>
      <c r="O50" s="125" t="s">
        <v>142</v>
      </c>
      <c r="P50" s="115"/>
      <c r="Q50" s="119"/>
      <c r="R50" s="118"/>
      <c r="S50" s="117" t="s">
        <v>134</v>
      </c>
      <c r="T50" s="135"/>
      <c r="U50" s="134"/>
      <c r="V50" s="213" t="s">
        <v>144</v>
      </c>
      <c r="W50" s="210"/>
      <c r="X50" s="123"/>
      <c r="Y50" s="118"/>
      <c r="Z50" s="117" t="s">
        <v>134</v>
      </c>
      <c r="AA50" s="135"/>
      <c r="AB50" s="134"/>
      <c r="AC50" s="213" t="s">
        <v>144</v>
      </c>
      <c r="AD50" s="210"/>
      <c r="AE50" s="123"/>
      <c r="AF50" s="414"/>
      <c r="AG50" s="415"/>
      <c r="AH50" s="415"/>
      <c r="AI50" s="133"/>
      <c r="AJ50" s="138" t="s">
        <v>144</v>
      </c>
      <c r="AK50" s="81"/>
    </row>
    <row r="51" spans="1:37" ht="18.75" customHeight="1" x14ac:dyDescent="0.2">
      <c r="A51" s="98"/>
      <c r="B51" s="126">
        <f t="shared" si="0"/>
        <v>29</v>
      </c>
      <c r="C51" s="126"/>
      <c r="D51" s="113"/>
      <c r="E51" s="111"/>
      <c r="F51" s="414"/>
      <c r="G51" s="415"/>
      <c r="H51" s="125" t="s">
        <v>144</v>
      </c>
      <c r="I51" s="115"/>
      <c r="J51" s="124"/>
      <c r="K51" s="120"/>
      <c r="L51" s="119" t="s">
        <v>134</v>
      </c>
      <c r="M51" s="137"/>
      <c r="N51" s="136"/>
      <c r="O51" s="125" t="s">
        <v>142</v>
      </c>
      <c r="P51" s="115"/>
      <c r="Q51" s="119"/>
      <c r="R51" s="118"/>
      <c r="S51" s="117" t="s">
        <v>134</v>
      </c>
      <c r="T51" s="135"/>
      <c r="U51" s="134"/>
      <c r="V51" s="213" t="s">
        <v>144</v>
      </c>
      <c r="W51" s="210"/>
      <c r="X51" s="123"/>
      <c r="Y51" s="118"/>
      <c r="Z51" s="117" t="s">
        <v>134</v>
      </c>
      <c r="AA51" s="135"/>
      <c r="AB51" s="134"/>
      <c r="AC51" s="213" t="s">
        <v>144</v>
      </c>
      <c r="AD51" s="210"/>
      <c r="AE51" s="123"/>
      <c r="AF51" s="414"/>
      <c r="AG51" s="415"/>
      <c r="AH51" s="415"/>
      <c r="AI51" s="133"/>
      <c r="AJ51" s="138" t="s">
        <v>144</v>
      </c>
      <c r="AK51" s="81"/>
    </row>
    <row r="52" spans="1:37" ht="18.75" customHeight="1" x14ac:dyDescent="0.2">
      <c r="A52" s="98"/>
      <c r="B52" s="126">
        <f t="shared" si="0"/>
        <v>30</v>
      </c>
      <c r="C52" s="126"/>
      <c r="D52" s="113"/>
      <c r="E52" s="111"/>
      <c r="F52" s="414"/>
      <c r="G52" s="415"/>
      <c r="H52" s="125" t="s">
        <v>144</v>
      </c>
      <c r="I52" s="115"/>
      <c r="J52" s="124"/>
      <c r="K52" s="120"/>
      <c r="L52" s="119" t="s">
        <v>134</v>
      </c>
      <c r="M52" s="137"/>
      <c r="N52" s="136"/>
      <c r="O52" s="125" t="s">
        <v>142</v>
      </c>
      <c r="P52" s="115"/>
      <c r="Q52" s="119"/>
      <c r="R52" s="118"/>
      <c r="S52" s="117" t="s">
        <v>134</v>
      </c>
      <c r="T52" s="135"/>
      <c r="U52" s="134"/>
      <c r="V52" s="213" t="s">
        <v>144</v>
      </c>
      <c r="W52" s="210"/>
      <c r="X52" s="123"/>
      <c r="Y52" s="118"/>
      <c r="Z52" s="117" t="s">
        <v>134</v>
      </c>
      <c r="AA52" s="135"/>
      <c r="AB52" s="134"/>
      <c r="AC52" s="213" t="s">
        <v>144</v>
      </c>
      <c r="AD52" s="210"/>
      <c r="AE52" s="123"/>
      <c r="AF52" s="414"/>
      <c r="AG52" s="415"/>
      <c r="AH52" s="415"/>
      <c r="AI52" s="133"/>
      <c r="AJ52" s="138" t="s">
        <v>144</v>
      </c>
      <c r="AK52" s="81"/>
    </row>
    <row r="53" spans="1:37" ht="18.75" customHeight="1" x14ac:dyDescent="0.2">
      <c r="A53" s="98"/>
      <c r="B53" s="126">
        <f t="shared" si="0"/>
        <v>31</v>
      </c>
      <c r="C53" s="126"/>
      <c r="D53" s="113"/>
      <c r="E53" s="111"/>
      <c r="F53" s="414"/>
      <c r="G53" s="415"/>
      <c r="H53" s="125" t="s">
        <v>144</v>
      </c>
      <c r="I53" s="115"/>
      <c r="J53" s="124"/>
      <c r="K53" s="120"/>
      <c r="L53" s="119" t="s">
        <v>134</v>
      </c>
      <c r="M53" s="137"/>
      <c r="N53" s="136"/>
      <c r="O53" s="125" t="s">
        <v>142</v>
      </c>
      <c r="P53" s="115"/>
      <c r="Q53" s="119"/>
      <c r="R53" s="118"/>
      <c r="S53" s="117" t="s">
        <v>134</v>
      </c>
      <c r="T53" s="135"/>
      <c r="U53" s="134"/>
      <c r="V53" s="213" t="s">
        <v>144</v>
      </c>
      <c r="W53" s="210"/>
      <c r="X53" s="123"/>
      <c r="Y53" s="118"/>
      <c r="Z53" s="117" t="s">
        <v>134</v>
      </c>
      <c r="AA53" s="135"/>
      <c r="AB53" s="134"/>
      <c r="AC53" s="213" t="s">
        <v>144</v>
      </c>
      <c r="AD53" s="210"/>
      <c r="AE53" s="123"/>
      <c r="AF53" s="414"/>
      <c r="AG53" s="415"/>
      <c r="AH53" s="415"/>
      <c r="AI53" s="133"/>
      <c r="AJ53" s="138" t="s">
        <v>144</v>
      </c>
      <c r="AK53" s="81"/>
    </row>
    <row r="54" spans="1:37" ht="18.75" customHeight="1" x14ac:dyDescent="0.2">
      <c r="A54" s="98"/>
      <c r="B54" s="126">
        <f t="shared" si="0"/>
        <v>32</v>
      </c>
      <c r="C54" s="126"/>
      <c r="D54" s="113"/>
      <c r="E54" s="111"/>
      <c r="F54" s="414"/>
      <c r="G54" s="415"/>
      <c r="H54" s="125" t="s">
        <v>144</v>
      </c>
      <c r="I54" s="115"/>
      <c r="J54" s="124"/>
      <c r="K54" s="120"/>
      <c r="L54" s="119" t="s">
        <v>134</v>
      </c>
      <c r="M54" s="137"/>
      <c r="N54" s="136"/>
      <c r="O54" s="125" t="s">
        <v>142</v>
      </c>
      <c r="P54" s="115"/>
      <c r="Q54" s="119"/>
      <c r="R54" s="118"/>
      <c r="S54" s="117" t="s">
        <v>134</v>
      </c>
      <c r="T54" s="135"/>
      <c r="U54" s="134"/>
      <c r="V54" s="213" t="s">
        <v>144</v>
      </c>
      <c r="W54" s="210"/>
      <c r="X54" s="123"/>
      <c r="Y54" s="118"/>
      <c r="Z54" s="117" t="s">
        <v>134</v>
      </c>
      <c r="AA54" s="135"/>
      <c r="AB54" s="134"/>
      <c r="AC54" s="213" t="s">
        <v>144</v>
      </c>
      <c r="AD54" s="210"/>
      <c r="AE54" s="123"/>
      <c r="AF54" s="414"/>
      <c r="AG54" s="415"/>
      <c r="AH54" s="415"/>
      <c r="AI54" s="133"/>
      <c r="AJ54" s="138" t="s">
        <v>144</v>
      </c>
      <c r="AK54" s="81"/>
    </row>
    <row r="55" spans="1:37" ht="18.75" customHeight="1" x14ac:dyDescent="0.2">
      <c r="A55" s="98"/>
      <c r="B55" s="126">
        <f t="shared" si="0"/>
        <v>33</v>
      </c>
      <c r="C55" s="126"/>
      <c r="D55" s="113"/>
      <c r="E55" s="111"/>
      <c r="F55" s="414"/>
      <c r="G55" s="415"/>
      <c r="H55" s="125" t="s">
        <v>144</v>
      </c>
      <c r="I55" s="115"/>
      <c r="J55" s="124"/>
      <c r="K55" s="120"/>
      <c r="L55" s="119" t="s">
        <v>134</v>
      </c>
      <c r="M55" s="137"/>
      <c r="N55" s="136"/>
      <c r="O55" s="125" t="s">
        <v>142</v>
      </c>
      <c r="P55" s="115"/>
      <c r="Q55" s="119"/>
      <c r="R55" s="118"/>
      <c r="S55" s="117" t="s">
        <v>134</v>
      </c>
      <c r="T55" s="135"/>
      <c r="U55" s="134"/>
      <c r="V55" s="213" t="s">
        <v>144</v>
      </c>
      <c r="W55" s="210"/>
      <c r="X55" s="123"/>
      <c r="Y55" s="118"/>
      <c r="Z55" s="117" t="s">
        <v>134</v>
      </c>
      <c r="AA55" s="135"/>
      <c r="AB55" s="134"/>
      <c r="AC55" s="213" t="s">
        <v>144</v>
      </c>
      <c r="AD55" s="210"/>
      <c r="AE55" s="123"/>
      <c r="AF55" s="414"/>
      <c r="AG55" s="415"/>
      <c r="AH55" s="415"/>
      <c r="AI55" s="133"/>
      <c r="AJ55" s="138" t="s">
        <v>144</v>
      </c>
      <c r="AK55" s="81"/>
    </row>
    <row r="56" spans="1:37" ht="18.75" customHeight="1" x14ac:dyDescent="0.2">
      <c r="A56" s="98"/>
      <c r="B56" s="126">
        <f t="shared" si="0"/>
        <v>34</v>
      </c>
      <c r="C56" s="126"/>
      <c r="D56" s="113"/>
      <c r="E56" s="111"/>
      <c r="F56" s="414"/>
      <c r="G56" s="415"/>
      <c r="H56" s="125" t="s">
        <v>144</v>
      </c>
      <c r="I56" s="115"/>
      <c r="J56" s="124"/>
      <c r="K56" s="120"/>
      <c r="L56" s="119" t="s">
        <v>134</v>
      </c>
      <c r="M56" s="137"/>
      <c r="N56" s="136"/>
      <c r="O56" s="125" t="s">
        <v>142</v>
      </c>
      <c r="P56" s="115"/>
      <c r="Q56" s="119"/>
      <c r="R56" s="118"/>
      <c r="S56" s="117" t="s">
        <v>134</v>
      </c>
      <c r="T56" s="135"/>
      <c r="U56" s="134"/>
      <c r="V56" s="213" t="s">
        <v>144</v>
      </c>
      <c r="W56" s="210"/>
      <c r="X56" s="123"/>
      <c r="Y56" s="118"/>
      <c r="Z56" s="117" t="s">
        <v>134</v>
      </c>
      <c r="AA56" s="135"/>
      <c r="AB56" s="134"/>
      <c r="AC56" s="213" t="s">
        <v>144</v>
      </c>
      <c r="AD56" s="210"/>
      <c r="AE56" s="123"/>
      <c r="AF56" s="414"/>
      <c r="AG56" s="415"/>
      <c r="AH56" s="415"/>
      <c r="AI56" s="133"/>
      <c r="AJ56" s="138" t="s">
        <v>144</v>
      </c>
      <c r="AK56" s="81"/>
    </row>
    <row r="57" spans="1:37" ht="18.75" customHeight="1" x14ac:dyDescent="0.2">
      <c r="A57" s="98"/>
      <c r="B57" s="126">
        <f t="shared" si="0"/>
        <v>35</v>
      </c>
      <c r="C57" s="126"/>
      <c r="D57" s="113"/>
      <c r="E57" s="111"/>
      <c r="F57" s="414"/>
      <c r="G57" s="415"/>
      <c r="H57" s="125" t="s">
        <v>144</v>
      </c>
      <c r="I57" s="115"/>
      <c r="J57" s="124"/>
      <c r="K57" s="120"/>
      <c r="L57" s="119" t="s">
        <v>134</v>
      </c>
      <c r="M57" s="137"/>
      <c r="N57" s="136"/>
      <c r="O57" s="125" t="s">
        <v>142</v>
      </c>
      <c r="P57" s="115"/>
      <c r="Q57" s="119"/>
      <c r="R57" s="118"/>
      <c r="S57" s="117" t="s">
        <v>134</v>
      </c>
      <c r="T57" s="135"/>
      <c r="U57" s="134"/>
      <c r="V57" s="213" t="s">
        <v>144</v>
      </c>
      <c r="W57" s="210"/>
      <c r="X57" s="123"/>
      <c r="Y57" s="118"/>
      <c r="Z57" s="117" t="s">
        <v>134</v>
      </c>
      <c r="AA57" s="135"/>
      <c r="AB57" s="134"/>
      <c r="AC57" s="213" t="s">
        <v>144</v>
      </c>
      <c r="AD57" s="210"/>
      <c r="AE57" s="123"/>
      <c r="AF57" s="414"/>
      <c r="AG57" s="415"/>
      <c r="AH57" s="415"/>
      <c r="AI57" s="133"/>
      <c r="AJ57" s="138" t="s">
        <v>144</v>
      </c>
      <c r="AK57" s="81"/>
    </row>
    <row r="58" spans="1:37" ht="18.75" customHeight="1" x14ac:dyDescent="0.2">
      <c r="A58" s="98"/>
      <c r="B58" s="126">
        <f t="shared" si="0"/>
        <v>36</v>
      </c>
      <c r="C58" s="126"/>
      <c r="D58" s="113"/>
      <c r="E58" s="111"/>
      <c r="F58" s="414"/>
      <c r="G58" s="415"/>
      <c r="H58" s="125" t="s">
        <v>144</v>
      </c>
      <c r="I58" s="115"/>
      <c r="J58" s="124"/>
      <c r="K58" s="120"/>
      <c r="L58" s="119" t="s">
        <v>134</v>
      </c>
      <c r="M58" s="137"/>
      <c r="N58" s="136"/>
      <c r="O58" s="125" t="s">
        <v>142</v>
      </c>
      <c r="P58" s="115"/>
      <c r="Q58" s="119"/>
      <c r="R58" s="118"/>
      <c r="S58" s="117" t="s">
        <v>134</v>
      </c>
      <c r="T58" s="135"/>
      <c r="U58" s="134"/>
      <c r="V58" s="213" t="s">
        <v>144</v>
      </c>
      <c r="W58" s="210"/>
      <c r="X58" s="123"/>
      <c r="Y58" s="118"/>
      <c r="Z58" s="117" t="s">
        <v>134</v>
      </c>
      <c r="AA58" s="135"/>
      <c r="AB58" s="134"/>
      <c r="AC58" s="213" t="s">
        <v>144</v>
      </c>
      <c r="AD58" s="210"/>
      <c r="AE58" s="123"/>
      <c r="AF58" s="414"/>
      <c r="AG58" s="415"/>
      <c r="AH58" s="415"/>
      <c r="AI58" s="133"/>
      <c r="AJ58" s="138" t="s">
        <v>144</v>
      </c>
      <c r="AK58" s="81"/>
    </row>
    <row r="59" spans="1:37" ht="18.75" customHeight="1" x14ac:dyDescent="0.2">
      <c r="A59" s="98"/>
      <c r="B59" s="126">
        <f t="shared" si="0"/>
        <v>37</v>
      </c>
      <c r="C59" s="126"/>
      <c r="D59" s="113"/>
      <c r="E59" s="111"/>
      <c r="F59" s="414"/>
      <c r="G59" s="415"/>
      <c r="H59" s="125" t="s">
        <v>144</v>
      </c>
      <c r="I59" s="115"/>
      <c r="J59" s="124"/>
      <c r="K59" s="120"/>
      <c r="L59" s="119" t="s">
        <v>134</v>
      </c>
      <c r="M59" s="137"/>
      <c r="N59" s="136"/>
      <c r="O59" s="125" t="s">
        <v>142</v>
      </c>
      <c r="P59" s="115"/>
      <c r="Q59" s="119"/>
      <c r="R59" s="118"/>
      <c r="S59" s="117" t="s">
        <v>134</v>
      </c>
      <c r="T59" s="135"/>
      <c r="U59" s="134"/>
      <c r="V59" s="213" t="s">
        <v>144</v>
      </c>
      <c r="W59" s="210"/>
      <c r="X59" s="123"/>
      <c r="Y59" s="118"/>
      <c r="Z59" s="117" t="s">
        <v>134</v>
      </c>
      <c r="AA59" s="135"/>
      <c r="AB59" s="134"/>
      <c r="AC59" s="213" t="s">
        <v>144</v>
      </c>
      <c r="AD59" s="210"/>
      <c r="AE59" s="123"/>
      <c r="AF59" s="414"/>
      <c r="AG59" s="415"/>
      <c r="AH59" s="415"/>
      <c r="AI59" s="133"/>
      <c r="AJ59" s="138" t="s">
        <v>144</v>
      </c>
      <c r="AK59" s="81"/>
    </row>
    <row r="60" spans="1:37" ht="18.75" customHeight="1" x14ac:dyDescent="0.2">
      <c r="A60" s="98"/>
      <c r="B60" s="126">
        <f t="shared" si="0"/>
        <v>38</v>
      </c>
      <c r="C60" s="126"/>
      <c r="D60" s="113"/>
      <c r="E60" s="111"/>
      <c r="F60" s="414"/>
      <c r="G60" s="415"/>
      <c r="H60" s="125" t="s">
        <v>144</v>
      </c>
      <c r="I60" s="115"/>
      <c r="J60" s="124"/>
      <c r="K60" s="120"/>
      <c r="L60" s="119" t="s">
        <v>134</v>
      </c>
      <c r="M60" s="137"/>
      <c r="N60" s="136"/>
      <c r="O60" s="125" t="s">
        <v>142</v>
      </c>
      <c r="P60" s="115"/>
      <c r="Q60" s="119"/>
      <c r="R60" s="118"/>
      <c r="S60" s="117" t="s">
        <v>134</v>
      </c>
      <c r="T60" s="135"/>
      <c r="U60" s="134"/>
      <c r="V60" s="213" t="s">
        <v>144</v>
      </c>
      <c r="W60" s="210"/>
      <c r="X60" s="123"/>
      <c r="Y60" s="118"/>
      <c r="Z60" s="117" t="s">
        <v>134</v>
      </c>
      <c r="AA60" s="135"/>
      <c r="AB60" s="134"/>
      <c r="AC60" s="213" t="s">
        <v>144</v>
      </c>
      <c r="AD60" s="210"/>
      <c r="AE60" s="123"/>
      <c r="AF60" s="414"/>
      <c r="AG60" s="415"/>
      <c r="AH60" s="415"/>
      <c r="AI60" s="133"/>
      <c r="AJ60" s="132" t="s">
        <v>144</v>
      </c>
      <c r="AK60" s="81"/>
    </row>
    <row r="61" spans="1:37" ht="18.75" customHeight="1" x14ac:dyDescent="0.2">
      <c r="A61" s="98"/>
      <c r="B61" s="126">
        <f t="shared" si="0"/>
        <v>39</v>
      </c>
      <c r="C61" s="126"/>
      <c r="D61" s="113"/>
      <c r="E61" s="111"/>
      <c r="F61" s="414"/>
      <c r="G61" s="415"/>
      <c r="H61" s="125" t="s">
        <v>144</v>
      </c>
      <c r="I61" s="115"/>
      <c r="J61" s="124"/>
      <c r="K61" s="120"/>
      <c r="L61" s="119" t="s">
        <v>134</v>
      </c>
      <c r="M61" s="137"/>
      <c r="N61" s="136"/>
      <c r="O61" s="125" t="s">
        <v>142</v>
      </c>
      <c r="P61" s="115"/>
      <c r="Q61" s="119"/>
      <c r="R61" s="118"/>
      <c r="S61" s="117" t="s">
        <v>134</v>
      </c>
      <c r="T61" s="135"/>
      <c r="U61" s="134"/>
      <c r="V61" s="213" t="s">
        <v>144</v>
      </c>
      <c r="W61" s="210"/>
      <c r="X61" s="123"/>
      <c r="Y61" s="118"/>
      <c r="Z61" s="117" t="s">
        <v>134</v>
      </c>
      <c r="AA61" s="135"/>
      <c r="AB61" s="134"/>
      <c r="AC61" s="213" t="s">
        <v>144</v>
      </c>
      <c r="AD61" s="210"/>
      <c r="AE61" s="123"/>
      <c r="AF61" s="414"/>
      <c r="AG61" s="415"/>
      <c r="AH61" s="415"/>
      <c r="AI61" s="133"/>
      <c r="AJ61" s="132" t="s">
        <v>144</v>
      </c>
      <c r="AK61" s="81"/>
    </row>
    <row r="62" spans="1:37" ht="18.75" customHeight="1" x14ac:dyDescent="0.2">
      <c r="A62" s="98"/>
      <c r="B62" s="126">
        <f t="shared" si="0"/>
        <v>40</v>
      </c>
      <c r="C62" s="126"/>
      <c r="D62" s="113"/>
      <c r="E62" s="111"/>
      <c r="F62" s="414"/>
      <c r="G62" s="415"/>
      <c r="H62" s="125" t="s">
        <v>144</v>
      </c>
      <c r="I62" s="115"/>
      <c r="J62" s="124"/>
      <c r="K62" s="120"/>
      <c r="L62" s="119" t="s">
        <v>134</v>
      </c>
      <c r="M62" s="137"/>
      <c r="N62" s="136"/>
      <c r="O62" s="125" t="s">
        <v>142</v>
      </c>
      <c r="P62" s="115"/>
      <c r="Q62" s="119"/>
      <c r="R62" s="118"/>
      <c r="S62" s="117" t="s">
        <v>134</v>
      </c>
      <c r="T62" s="135"/>
      <c r="U62" s="134"/>
      <c r="V62" s="213" t="s">
        <v>144</v>
      </c>
      <c r="W62" s="210"/>
      <c r="X62" s="123"/>
      <c r="Y62" s="118"/>
      <c r="Z62" s="117" t="s">
        <v>134</v>
      </c>
      <c r="AA62" s="135"/>
      <c r="AB62" s="134"/>
      <c r="AC62" s="213" t="s">
        <v>144</v>
      </c>
      <c r="AD62" s="210"/>
      <c r="AE62" s="123"/>
      <c r="AF62" s="414"/>
      <c r="AG62" s="415"/>
      <c r="AH62" s="415"/>
      <c r="AI62" s="133"/>
      <c r="AJ62" s="132" t="s">
        <v>144</v>
      </c>
      <c r="AK62" s="81"/>
    </row>
    <row r="63" spans="1:37" ht="18.75" customHeight="1" thickBot="1" x14ac:dyDescent="0.25">
      <c r="A63" s="131"/>
      <c r="B63" s="130"/>
      <c r="C63" s="111"/>
      <c r="D63" s="112"/>
      <c r="E63" s="129"/>
      <c r="F63" s="127"/>
      <c r="G63" s="127"/>
      <c r="H63" s="125"/>
      <c r="I63" s="115"/>
      <c r="J63" s="124"/>
      <c r="K63" s="128"/>
      <c r="L63" s="128"/>
      <c r="M63" s="128"/>
      <c r="N63" s="124"/>
      <c r="O63" s="125"/>
      <c r="P63" s="115"/>
      <c r="Q63" s="115"/>
      <c r="R63" s="127"/>
      <c r="S63" s="127"/>
      <c r="T63" s="127"/>
      <c r="U63" s="123"/>
      <c r="V63" s="213"/>
      <c r="W63" s="210"/>
      <c r="X63" s="123"/>
      <c r="Y63" s="127"/>
      <c r="Z63" s="127"/>
      <c r="AA63" s="127"/>
      <c r="AB63" s="123"/>
      <c r="AC63" s="213"/>
      <c r="AD63" s="210"/>
      <c r="AE63" s="123"/>
      <c r="AF63" s="127"/>
      <c r="AG63" s="127"/>
      <c r="AH63" s="127"/>
      <c r="AI63" s="122"/>
      <c r="AJ63" s="121"/>
      <c r="AK63" s="81"/>
    </row>
    <row r="64" spans="1:37" x14ac:dyDescent="0.2">
      <c r="A64" s="98"/>
      <c r="B64" s="126"/>
      <c r="C64" s="126"/>
      <c r="D64" s="113"/>
      <c r="E64" s="111"/>
      <c r="F64" s="117"/>
      <c r="G64" s="117"/>
      <c r="H64" s="125"/>
      <c r="I64" s="115"/>
      <c r="J64" s="124"/>
      <c r="K64" s="124"/>
      <c r="L64" s="119"/>
      <c r="M64" s="124"/>
      <c r="N64" s="124"/>
      <c r="O64" s="125"/>
      <c r="P64" s="115"/>
      <c r="Q64" s="124"/>
      <c r="R64" s="123"/>
      <c r="S64" s="117"/>
      <c r="T64" s="123"/>
      <c r="U64" s="123"/>
      <c r="V64" s="213"/>
      <c r="W64" s="210"/>
      <c r="X64" s="123"/>
      <c r="Y64" s="123"/>
      <c r="Z64" s="117"/>
      <c r="AA64" s="123"/>
      <c r="AB64" s="123"/>
      <c r="AC64" s="213"/>
      <c r="AD64" s="210"/>
      <c r="AE64" s="123"/>
      <c r="AF64" s="123"/>
      <c r="AG64" s="117"/>
      <c r="AH64" s="123"/>
      <c r="AI64" s="122"/>
      <c r="AJ64" s="121"/>
      <c r="AK64" s="81"/>
    </row>
    <row r="65" spans="1:37" ht="14.25" x14ac:dyDescent="0.2">
      <c r="A65" s="98"/>
      <c r="B65" s="114" t="s">
        <v>143</v>
      </c>
      <c r="C65" s="114"/>
      <c r="D65" s="113"/>
      <c r="E65" s="112"/>
      <c r="F65" s="414">
        <f>SUM(F23:G62)</f>
        <v>0</v>
      </c>
      <c r="G65" s="415"/>
      <c r="H65" s="116" t="s">
        <v>141</v>
      </c>
      <c r="I65" s="115"/>
      <c r="J65" s="115"/>
      <c r="K65" s="120">
        <f>SUM(K23:K62)</f>
        <v>0</v>
      </c>
      <c r="L65" s="119" t="s">
        <v>134</v>
      </c>
      <c r="M65" s="418">
        <f>SUM(M23:M62)</f>
        <v>0</v>
      </c>
      <c r="N65" s="419"/>
      <c r="O65" s="116" t="s">
        <v>142</v>
      </c>
      <c r="P65" s="115"/>
      <c r="Q65" s="119"/>
      <c r="R65" s="118">
        <f>SUM(R23:R62)</f>
        <v>0</v>
      </c>
      <c r="S65" s="117" t="s">
        <v>134</v>
      </c>
      <c r="T65" s="414">
        <f>SUM(T23:T62)</f>
        <v>0</v>
      </c>
      <c r="U65" s="415"/>
      <c r="V65" s="211" t="s">
        <v>141</v>
      </c>
      <c r="W65" s="210"/>
      <c r="X65" s="210"/>
      <c r="Y65" s="118">
        <f>SUM(Y23:Y62)</f>
        <v>0</v>
      </c>
      <c r="Z65" s="117" t="s">
        <v>134</v>
      </c>
      <c r="AA65" s="414">
        <f>SUM(AA23:AA62)</f>
        <v>0</v>
      </c>
      <c r="AB65" s="415"/>
      <c r="AC65" s="211" t="s">
        <v>141</v>
      </c>
      <c r="AD65" s="210"/>
      <c r="AE65" s="210"/>
      <c r="AF65" s="414">
        <f>SUM(AF23:AH62)</f>
        <v>0</v>
      </c>
      <c r="AG65" s="415"/>
      <c r="AH65" s="415"/>
      <c r="AI65" s="415"/>
      <c r="AJ65" s="106" t="s">
        <v>141</v>
      </c>
      <c r="AK65" s="81"/>
    </row>
    <row r="66" spans="1:37" ht="18" customHeight="1" x14ac:dyDescent="0.2">
      <c r="A66" s="98"/>
      <c r="B66" s="114"/>
      <c r="C66" s="114"/>
      <c r="D66" s="113"/>
      <c r="E66" s="112"/>
      <c r="F66" s="107"/>
      <c r="G66" s="94"/>
      <c r="H66" s="110"/>
      <c r="I66" s="109"/>
      <c r="J66" s="108"/>
      <c r="K66" s="111"/>
      <c r="L66" s="111"/>
      <c r="M66" s="83"/>
      <c r="N66" s="94"/>
      <c r="O66" s="110"/>
      <c r="P66" s="109"/>
      <c r="Q66" s="107"/>
      <c r="R66" s="94"/>
      <c r="S66" s="107"/>
      <c r="T66" s="94"/>
      <c r="U66" s="94"/>
      <c r="V66" s="110"/>
      <c r="W66" s="109"/>
      <c r="X66" s="108"/>
      <c r="Y66" s="107"/>
      <c r="Z66" s="107"/>
      <c r="AA66" s="94"/>
      <c r="AB66" s="94"/>
      <c r="AC66" s="110"/>
      <c r="AD66" s="109"/>
      <c r="AE66" s="108"/>
      <c r="AF66" s="107"/>
      <c r="AG66" s="107"/>
      <c r="AH66" s="94"/>
      <c r="AI66" s="83"/>
      <c r="AJ66" s="106"/>
      <c r="AK66" s="81"/>
    </row>
    <row r="67" spans="1:37" ht="13.5" thickBot="1" x14ac:dyDescent="0.25">
      <c r="A67" s="105"/>
      <c r="B67" s="96"/>
      <c r="C67" s="96"/>
      <c r="D67" s="95"/>
      <c r="E67" s="83"/>
      <c r="F67" s="94"/>
      <c r="G67" s="94"/>
      <c r="H67" s="93"/>
      <c r="I67" s="92"/>
      <c r="J67" s="94"/>
      <c r="K67" s="104" t="s">
        <v>140</v>
      </c>
      <c r="L67" s="104"/>
      <c r="M67" s="104" t="s">
        <v>139</v>
      </c>
      <c r="N67" s="102"/>
      <c r="O67" s="102"/>
      <c r="P67" s="103"/>
      <c r="Q67" s="102"/>
      <c r="R67" s="102" t="s">
        <v>140</v>
      </c>
      <c r="S67" s="102"/>
      <c r="T67" s="102" t="s">
        <v>139</v>
      </c>
      <c r="U67" s="102"/>
      <c r="V67" s="102"/>
      <c r="W67" s="103"/>
      <c r="X67" s="102"/>
      <c r="Y67" s="102" t="s">
        <v>140</v>
      </c>
      <c r="Z67" s="102"/>
      <c r="AA67" s="102" t="s">
        <v>139</v>
      </c>
      <c r="AB67" s="102"/>
      <c r="AC67" s="102"/>
      <c r="AD67" s="103"/>
      <c r="AE67" s="102"/>
      <c r="AF67" s="102"/>
      <c r="AG67" s="102" t="s">
        <v>139</v>
      </c>
      <c r="AH67" s="101"/>
      <c r="AI67" s="100"/>
      <c r="AJ67" s="99"/>
      <c r="AK67" s="81"/>
    </row>
    <row r="68" spans="1:37" ht="23.25" customHeight="1" thickBot="1" x14ac:dyDescent="0.25">
      <c r="A68" s="98"/>
      <c r="B68" s="97" t="s">
        <v>138</v>
      </c>
      <c r="C68" s="96"/>
      <c r="D68" s="95"/>
      <c r="E68" s="83"/>
      <c r="F68" s="94"/>
      <c r="G68" s="94"/>
      <c r="H68" s="93"/>
      <c r="I68" s="220"/>
      <c r="J68" s="91"/>
      <c r="K68" s="90"/>
      <c r="L68" s="89" t="s">
        <v>134</v>
      </c>
      <c r="M68" s="88"/>
      <c r="N68" s="87"/>
      <c r="O68" s="86"/>
      <c r="P68" s="219"/>
      <c r="Q68" s="85"/>
      <c r="R68" s="90"/>
      <c r="S68" s="89" t="s">
        <v>134</v>
      </c>
      <c r="T68" s="88"/>
      <c r="U68" s="87"/>
      <c r="V68" s="86"/>
      <c r="W68" s="219"/>
      <c r="X68" s="85"/>
      <c r="Y68" s="90"/>
      <c r="Z68" s="89" t="s">
        <v>134</v>
      </c>
      <c r="AA68" s="88"/>
      <c r="AB68" s="87"/>
      <c r="AC68" s="86"/>
      <c r="AD68" s="219"/>
      <c r="AE68" s="84"/>
      <c r="AF68" s="422"/>
      <c r="AG68" s="423"/>
      <c r="AH68" s="423"/>
      <c r="AI68" s="83"/>
      <c r="AJ68" s="82"/>
      <c r="AK68" s="81"/>
    </row>
    <row r="69" spans="1:37" ht="7.5" customHeight="1" x14ac:dyDescent="0.2">
      <c r="A69" s="80"/>
      <c r="B69" s="79"/>
      <c r="C69" s="79"/>
      <c r="D69" s="77"/>
      <c r="E69" s="78"/>
      <c r="F69" s="78"/>
      <c r="G69" s="78"/>
      <c r="H69" s="75"/>
      <c r="I69" s="77"/>
      <c r="J69" s="76"/>
      <c r="K69" s="76"/>
      <c r="L69" s="76"/>
      <c r="M69" s="76"/>
      <c r="N69" s="76"/>
      <c r="O69" s="75"/>
      <c r="P69" s="77"/>
      <c r="Q69" s="76"/>
      <c r="R69" s="76"/>
      <c r="S69" s="76"/>
      <c r="T69" s="76"/>
      <c r="U69" s="76"/>
      <c r="V69" s="75"/>
      <c r="W69" s="77"/>
      <c r="X69" s="76"/>
      <c r="Y69" s="76"/>
      <c r="Z69" s="76"/>
      <c r="AA69" s="76"/>
      <c r="AB69" s="76"/>
      <c r="AC69" s="75"/>
      <c r="AD69" s="77"/>
      <c r="AE69" s="76"/>
      <c r="AF69" s="76"/>
      <c r="AG69" s="76"/>
      <c r="AH69" s="76"/>
      <c r="AI69" s="76"/>
      <c r="AJ69" s="75"/>
      <c r="AK69" s="74"/>
    </row>
    <row r="70" spans="1:37" ht="5.25" customHeight="1" x14ac:dyDescent="0.2">
      <c r="B70" s="73"/>
      <c r="C70" s="73"/>
    </row>
    <row r="71" spans="1:37" x14ac:dyDescent="0.2">
      <c r="A71" s="72" t="s">
        <v>132</v>
      </c>
      <c r="B71" s="50"/>
    </row>
    <row r="72" spans="1:37" x14ac:dyDescent="0.2">
      <c r="A72" s="72" t="s">
        <v>175</v>
      </c>
      <c r="B72" s="50"/>
    </row>
    <row r="73" spans="1:37" s="61" customFormat="1" x14ac:dyDescent="0.2">
      <c r="A73" s="70"/>
      <c r="C73" s="67"/>
      <c r="D73" s="63"/>
      <c r="H73" s="62"/>
      <c r="I73" s="63"/>
      <c r="O73" s="62"/>
      <c r="P73" s="63"/>
      <c r="V73" s="62"/>
      <c r="W73" s="63"/>
      <c r="AC73" s="62"/>
      <c r="AD73" s="63"/>
      <c r="AJ73" s="62"/>
    </row>
    <row r="74" spans="1:37" s="61" customFormat="1" x14ac:dyDescent="0.2">
      <c r="B74" s="67"/>
      <c r="C74" s="67"/>
      <c r="D74" s="63"/>
      <c r="F74" s="69"/>
      <c r="H74" s="62"/>
      <c r="I74" s="63"/>
      <c r="O74" s="69"/>
      <c r="P74" s="63"/>
      <c r="V74" s="62"/>
      <c r="W74" s="63"/>
      <c r="AC74" s="62"/>
      <c r="AD74" s="63"/>
      <c r="AJ74" s="62"/>
    </row>
    <row r="75" spans="1:37" s="61" customFormat="1" x14ac:dyDescent="0.2">
      <c r="B75" s="67"/>
      <c r="C75" s="67"/>
      <c r="D75" s="63"/>
      <c r="F75" s="69"/>
      <c r="H75" s="62"/>
      <c r="I75" s="63"/>
      <c r="O75" s="69"/>
      <c r="P75" s="63"/>
      <c r="V75" s="62"/>
      <c r="W75" s="63"/>
      <c r="AC75" s="62"/>
      <c r="AD75" s="63"/>
      <c r="AJ75" s="62"/>
    </row>
    <row r="76" spans="1:37" s="61" customFormat="1" ht="12.75" customHeight="1" x14ac:dyDescent="0.2">
      <c r="B76" s="67"/>
      <c r="C76" s="67"/>
      <c r="D76" s="63"/>
      <c r="F76" s="69"/>
      <c r="H76" s="62"/>
      <c r="I76" s="63"/>
      <c r="O76" s="69"/>
      <c r="P76" s="63"/>
      <c r="V76" s="62"/>
      <c r="W76" s="63"/>
      <c r="AC76" s="62"/>
      <c r="AD76" s="63"/>
      <c r="AJ76" s="62"/>
    </row>
    <row r="77" spans="1:37" s="61" customFormat="1" x14ac:dyDescent="0.2">
      <c r="B77" s="67"/>
      <c r="C77" s="67"/>
      <c r="D77" s="63"/>
      <c r="F77" s="69"/>
      <c r="H77" s="62"/>
      <c r="I77" s="63"/>
      <c r="O77" s="62"/>
      <c r="P77" s="63"/>
      <c r="V77" s="62"/>
      <c r="W77" s="63"/>
      <c r="AC77" s="62"/>
      <c r="AD77" s="63"/>
      <c r="AJ77" s="62"/>
    </row>
    <row r="78" spans="1:37" s="61" customFormat="1" x14ac:dyDescent="0.2">
      <c r="B78" s="67"/>
      <c r="C78" s="67"/>
      <c r="D78" s="63"/>
      <c r="H78" s="62"/>
      <c r="I78" s="63"/>
      <c r="O78" s="62"/>
      <c r="P78" s="63"/>
      <c r="V78" s="62"/>
      <c r="W78" s="63"/>
      <c r="AC78" s="62"/>
      <c r="AD78" s="63"/>
      <c r="AJ78" s="62"/>
    </row>
    <row r="79" spans="1:37" s="64" customFormat="1" ht="4.5" customHeight="1" x14ac:dyDescent="0.2">
      <c r="B79" s="67"/>
      <c r="C79" s="67"/>
      <c r="D79" s="65"/>
      <c r="H79" s="66"/>
      <c r="I79" s="65"/>
      <c r="O79" s="66"/>
      <c r="P79" s="65"/>
      <c r="V79" s="66"/>
      <c r="W79" s="65"/>
      <c r="AC79" s="66"/>
      <c r="AD79" s="65"/>
      <c r="AJ79" s="66"/>
    </row>
    <row r="80" spans="1:37" s="61" customFormat="1" ht="6" customHeight="1" x14ac:dyDescent="0.2">
      <c r="B80" s="68"/>
      <c r="C80" s="68"/>
      <c r="D80" s="63"/>
      <c r="H80" s="62"/>
      <c r="I80" s="63"/>
      <c r="O80" s="62"/>
      <c r="P80" s="63"/>
      <c r="V80" s="62"/>
      <c r="W80" s="63"/>
      <c r="AC80" s="62"/>
      <c r="AD80" s="63"/>
      <c r="AJ80" s="62"/>
    </row>
    <row r="81" spans="1:36" s="61" customFormat="1" x14ac:dyDescent="0.2">
      <c r="B81" s="67"/>
      <c r="C81" s="67"/>
      <c r="D81" s="63"/>
      <c r="G81" s="64"/>
      <c r="H81" s="66"/>
      <c r="I81" s="65"/>
      <c r="J81" s="64"/>
      <c r="K81" s="64"/>
      <c r="L81" s="64"/>
      <c r="O81" s="62"/>
      <c r="P81" s="63"/>
      <c r="V81" s="62"/>
      <c r="W81" s="63"/>
      <c r="AC81" s="62"/>
      <c r="AD81" s="63"/>
      <c r="AJ81" s="62"/>
    </row>
    <row r="82" spans="1:36" s="61" customFormat="1" ht="12.75" customHeight="1" x14ac:dyDescent="0.2">
      <c r="B82" s="67"/>
      <c r="C82" s="67"/>
      <c r="D82" s="63"/>
      <c r="G82" s="64"/>
      <c r="H82" s="66"/>
      <c r="I82" s="65"/>
      <c r="J82" s="64"/>
      <c r="K82" s="64"/>
      <c r="L82" s="64"/>
      <c r="O82" s="62"/>
      <c r="P82" s="63"/>
      <c r="V82" s="62"/>
      <c r="W82" s="63"/>
      <c r="AC82" s="62"/>
      <c r="AD82" s="63"/>
      <c r="AJ82" s="62"/>
    </row>
    <row r="83" spans="1:36" s="61" customFormat="1" ht="13.5" customHeight="1" x14ac:dyDescent="0.2">
      <c r="B83" s="67"/>
      <c r="C83" s="67"/>
      <c r="D83" s="63"/>
      <c r="G83" s="64"/>
      <c r="H83" s="66"/>
      <c r="I83" s="65"/>
      <c r="J83" s="64"/>
      <c r="K83" s="64"/>
      <c r="L83" s="64"/>
      <c r="O83" s="62"/>
      <c r="P83" s="63"/>
      <c r="V83" s="62"/>
      <c r="W83" s="63"/>
      <c r="AC83" s="62"/>
      <c r="AD83" s="63"/>
      <c r="AJ83" s="62"/>
    </row>
    <row r="84" spans="1:36" s="61" customFormat="1" ht="12.75" customHeight="1" x14ac:dyDescent="0.2">
      <c r="B84" s="67"/>
      <c r="C84" s="67"/>
      <c r="D84" s="63"/>
      <c r="G84" s="64"/>
      <c r="H84" s="66"/>
      <c r="I84" s="65"/>
      <c r="J84" s="64"/>
      <c r="K84" s="64"/>
      <c r="L84" s="64"/>
      <c r="O84" s="62"/>
      <c r="P84" s="63"/>
      <c r="V84" s="62"/>
      <c r="W84" s="63"/>
      <c r="AC84" s="62"/>
      <c r="AD84" s="63"/>
      <c r="AJ84" s="62"/>
    </row>
    <row r="85" spans="1:36" ht="12.75" customHeight="1" x14ac:dyDescent="0.2">
      <c r="G85" s="55"/>
      <c r="H85" s="57"/>
      <c r="I85" s="56"/>
      <c r="J85" s="55"/>
      <c r="K85" s="55"/>
      <c r="L85" s="55"/>
    </row>
    <row r="86" spans="1:36" ht="12.75" customHeight="1" x14ac:dyDescent="0.2">
      <c r="G86" s="55"/>
      <c r="H86" s="57"/>
      <c r="I86" s="56"/>
      <c r="J86" s="55"/>
      <c r="K86" s="55"/>
      <c r="L86" s="55"/>
    </row>
    <row r="87" spans="1:36" ht="4.5" customHeight="1" x14ac:dyDescent="0.2">
      <c r="G87" s="55"/>
      <c r="H87" s="57"/>
      <c r="I87" s="56"/>
      <c r="J87" s="55"/>
      <c r="K87" s="55"/>
      <c r="L87" s="55"/>
    </row>
    <row r="88" spans="1:36" ht="6" customHeight="1" x14ac:dyDescent="0.2">
      <c r="G88" s="55"/>
      <c r="H88" s="57"/>
      <c r="I88" s="56"/>
      <c r="J88" s="55"/>
      <c r="K88" s="55"/>
      <c r="L88" s="55"/>
    </row>
    <row r="89" spans="1:36" x14ac:dyDescent="0.2">
      <c r="A89" s="55"/>
      <c r="D89" s="56"/>
      <c r="E89" s="55"/>
      <c r="F89" s="55"/>
      <c r="G89" s="55"/>
      <c r="H89" s="57"/>
      <c r="I89" s="56"/>
      <c r="J89" s="55"/>
      <c r="K89" s="55"/>
      <c r="L89" s="55"/>
    </row>
    <row r="90" spans="1:36" ht="12.75" customHeight="1" x14ac:dyDescent="0.2">
      <c r="A90" s="55"/>
      <c r="B90" s="54"/>
      <c r="C90" s="54"/>
      <c r="D90" s="60"/>
      <c r="E90" s="59"/>
      <c r="F90" s="59"/>
      <c r="G90" s="59"/>
      <c r="H90" s="58"/>
      <c r="I90" s="56"/>
      <c r="J90" s="55"/>
      <c r="K90" s="55"/>
      <c r="L90" s="55"/>
    </row>
    <row r="91" spans="1:36" x14ac:dyDescent="0.2">
      <c r="A91" s="55"/>
      <c r="B91" s="54"/>
      <c r="C91" s="54"/>
      <c r="D91" s="56"/>
      <c r="E91" s="55"/>
      <c r="F91" s="55"/>
      <c r="G91" s="55"/>
      <c r="H91" s="57"/>
      <c r="I91" s="56"/>
      <c r="J91" s="55"/>
      <c r="K91" s="55"/>
      <c r="L91" s="55"/>
    </row>
    <row r="92" spans="1:36" x14ac:dyDescent="0.2">
      <c r="B92" s="54"/>
      <c r="C92" s="54"/>
    </row>
    <row r="95" spans="1:36" ht="4.5" customHeight="1" x14ac:dyDescent="0.2"/>
  </sheetData>
  <mergeCells count="93">
    <mergeCell ref="AF68:AH68"/>
    <mergeCell ref="K20:O20"/>
    <mergeCell ref="R20:V20"/>
    <mergeCell ref="Y20:AC20"/>
    <mergeCell ref="AF20:AJ20"/>
    <mergeCell ref="F61:G61"/>
    <mergeCell ref="AF61:AH61"/>
    <mergeCell ref="F62:G62"/>
    <mergeCell ref="AF62:AH62"/>
    <mergeCell ref="F65:G65"/>
    <mergeCell ref="M65:N65"/>
    <mergeCell ref="T65:U65"/>
    <mergeCell ref="AA65:AB65"/>
    <mergeCell ref="AF65:AI65"/>
    <mergeCell ref="F58:G58"/>
    <mergeCell ref="AF58:AH58"/>
    <mergeCell ref="F59:G59"/>
    <mergeCell ref="AF59:AH59"/>
    <mergeCell ref="F60:G60"/>
    <mergeCell ref="AF60:AH60"/>
    <mergeCell ref="F55:G55"/>
    <mergeCell ref="AF55:AH55"/>
    <mergeCell ref="F56:G56"/>
    <mergeCell ref="AF56:AH56"/>
    <mergeCell ref="F57:G57"/>
    <mergeCell ref="AF57:AH57"/>
    <mergeCell ref="F52:G52"/>
    <mergeCell ref="AF52:AH52"/>
    <mergeCell ref="F53:G53"/>
    <mergeCell ref="AF53:AH53"/>
    <mergeCell ref="F54:G54"/>
    <mergeCell ref="AF54:AH54"/>
    <mergeCell ref="F49:G49"/>
    <mergeCell ref="AF49:AH49"/>
    <mergeCell ref="F50:G50"/>
    <mergeCell ref="AF50:AH50"/>
    <mergeCell ref="F51:G51"/>
    <mergeCell ref="AF51:AH51"/>
    <mergeCell ref="F46:G46"/>
    <mergeCell ref="AF46:AH46"/>
    <mergeCell ref="F47:G47"/>
    <mergeCell ref="AF47:AH47"/>
    <mergeCell ref="F48:G48"/>
    <mergeCell ref="AF48:AH48"/>
    <mergeCell ref="F43:G43"/>
    <mergeCell ref="AF43:AH43"/>
    <mergeCell ref="F44:G44"/>
    <mergeCell ref="AF44:AH44"/>
    <mergeCell ref="F45:G45"/>
    <mergeCell ref="AF45:AH45"/>
    <mergeCell ref="F40:G40"/>
    <mergeCell ref="AF40:AH40"/>
    <mergeCell ref="F41:G41"/>
    <mergeCell ref="AF41:AH41"/>
    <mergeCell ref="F42:G42"/>
    <mergeCell ref="AF42:AH42"/>
    <mergeCell ref="F37:G37"/>
    <mergeCell ref="AF37:AH37"/>
    <mergeCell ref="F38:G38"/>
    <mergeCell ref="AF38:AH38"/>
    <mergeCell ref="F39:G39"/>
    <mergeCell ref="AF39:AH39"/>
    <mergeCell ref="F34:G34"/>
    <mergeCell ref="AF34:AH34"/>
    <mergeCell ref="F35:G35"/>
    <mergeCell ref="AF35:AH35"/>
    <mergeCell ref="F36:G36"/>
    <mergeCell ref="AF36:AH36"/>
    <mergeCell ref="F31:G31"/>
    <mergeCell ref="AF31:AH31"/>
    <mergeCell ref="F32:G32"/>
    <mergeCell ref="AF32:AH32"/>
    <mergeCell ref="F33:G33"/>
    <mergeCell ref="AF33:AH33"/>
    <mergeCell ref="F28:G28"/>
    <mergeCell ref="AF28:AH28"/>
    <mergeCell ref="F29:G29"/>
    <mergeCell ref="AF29:AH29"/>
    <mergeCell ref="F30:G30"/>
    <mergeCell ref="AF30:AH30"/>
    <mergeCell ref="F25:G25"/>
    <mergeCell ref="AF25:AH25"/>
    <mergeCell ref="F26:G26"/>
    <mergeCell ref="AF26:AH26"/>
    <mergeCell ref="F27:G27"/>
    <mergeCell ref="AF27:AH27"/>
    <mergeCell ref="F24:G24"/>
    <mergeCell ref="AF24:AH24"/>
    <mergeCell ref="U3:AH3"/>
    <mergeCell ref="AF10:AH10"/>
    <mergeCell ref="F20:H20"/>
    <mergeCell ref="F23:G23"/>
    <mergeCell ref="AF23:AH23"/>
  </mergeCells>
  <pageMargins left="0.23622047244094491" right="0.23622047244094491" top="0.39370078740157483" bottom="0" header="0.31496062992125984" footer="0.31496062992125984"/>
  <pageSetup paperSize="9" scale="64"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J13"/>
  <sheetViews>
    <sheetView showGridLines="0" zoomScale="130" zoomScaleNormal="130" workbookViewId="0">
      <selection activeCell="I22" sqref="I22"/>
    </sheetView>
  </sheetViews>
  <sheetFormatPr defaultColWidth="9.140625" defaultRowHeight="15" x14ac:dyDescent="0.25"/>
  <cols>
    <col min="1" max="1" width="3.5703125" style="6" customWidth="1"/>
    <col min="2" max="2" width="58.7109375" style="19" customWidth="1"/>
    <col min="3" max="3" width="0.85546875" style="19" customWidth="1"/>
    <col min="4" max="4" width="12.7109375" style="19" customWidth="1"/>
    <col min="5" max="5" width="0.85546875" style="6" customWidth="1"/>
    <col min="6" max="6" width="0.85546875" style="19" customWidth="1"/>
    <col min="7" max="7" width="12.7109375" style="19" customWidth="1"/>
    <col min="8" max="8" width="0.7109375" style="6" customWidth="1"/>
    <col min="9" max="9" width="6.42578125" style="19" customWidth="1"/>
    <col min="10" max="10" width="6.28515625" style="6" customWidth="1"/>
    <col min="11" max="16384" width="9.140625" style="19"/>
  </cols>
  <sheetData>
    <row r="1" spans="1:10" ht="5.45" customHeight="1" x14ac:dyDescent="0.25">
      <c r="A1" s="19"/>
      <c r="B1" s="15"/>
      <c r="C1" s="15"/>
      <c r="D1" s="25"/>
      <c r="E1" s="14"/>
      <c r="G1" s="25"/>
      <c r="H1" s="14"/>
      <c r="J1" s="19"/>
    </row>
    <row r="2" spans="1:10" ht="23.25" customHeight="1" x14ac:dyDescent="0.25">
      <c r="A2" s="19"/>
      <c r="B2" s="442" t="s">
        <v>230</v>
      </c>
      <c r="C2" s="442"/>
      <c r="D2" s="442"/>
      <c r="E2" s="442"/>
      <c r="F2" s="442"/>
      <c r="G2" s="442"/>
      <c r="H2" s="442"/>
      <c r="J2" s="19"/>
    </row>
    <row r="3" spans="1:10" ht="5.25" customHeight="1" x14ac:dyDescent="0.25">
      <c r="A3" s="19"/>
      <c r="B3" s="10"/>
      <c r="C3" s="10"/>
      <c r="D3" s="43"/>
      <c r="E3" s="8"/>
      <c r="F3" s="7"/>
      <c r="G3" s="7"/>
      <c r="H3" s="7"/>
      <c r="J3" s="19"/>
    </row>
    <row r="4" spans="1:10" x14ac:dyDescent="0.25">
      <c r="A4" s="19"/>
      <c r="B4" s="272" t="s">
        <v>186</v>
      </c>
      <c r="C4" s="15"/>
      <c r="D4" s="446" t="s">
        <v>198</v>
      </c>
      <c r="E4" s="446"/>
      <c r="F4" s="446"/>
      <c r="G4" s="446"/>
      <c r="H4" s="11"/>
      <c r="J4" s="19"/>
    </row>
    <row r="5" spans="1:10" ht="5.25" customHeight="1" x14ac:dyDescent="0.25">
      <c r="A5" s="19"/>
      <c r="B5" s="42"/>
      <c r="C5" s="10"/>
      <c r="D5" s="43"/>
      <c r="E5" s="8"/>
      <c r="F5" s="7"/>
      <c r="G5" s="7"/>
      <c r="H5" s="46"/>
      <c r="J5" s="19"/>
    </row>
    <row r="6" spans="1:10" x14ac:dyDescent="0.25">
      <c r="B6" s="273" t="s">
        <v>123</v>
      </c>
      <c r="C6" s="224"/>
      <c r="D6" s="444">
        <v>2</v>
      </c>
      <c r="E6" s="444"/>
      <c r="F6" s="444"/>
      <c r="G6" s="444"/>
      <c r="H6" s="11"/>
    </row>
    <row r="7" spans="1:10" x14ac:dyDescent="0.25">
      <c r="B7" s="274" t="s">
        <v>183</v>
      </c>
      <c r="C7" s="257"/>
      <c r="D7" s="255">
        <f>D6/D10</f>
        <v>0.4</v>
      </c>
      <c r="H7" s="11"/>
    </row>
    <row r="8" spans="1:10" x14ac:dyDescent="0.25">
      <c r="B8" s="275" t="s">
        <v>124</v>
      </c>
      <c r="C8" s="224"/>
      <c r="D8" s="444">
        <v>3</v>
      </c>
      <c r="E8" s="444"/>
      <c r="F8" s="444"/>
      <c r="G8" s="444"/>
      <c r="H8" s="11"/>
    </row>
    <row r="9" spans="1:10" x14ac:dyDescent="0.25">
      <c r="B9" s="274" t="s">
        <v>184</v>
      </c>
      <c r="C9" s="257"/>
      <c r="D9" s="255">
        <f>D8/D10</f>
        <v>0.6</v>
      </c>
      <c r="H9" s="11"/>
    </row>
    <row r="10" spans="1:10" x14ac:dyDescent="0.25">
      <c r="B10" s="276" t="s">
        <v>185</v>
      </c>
      <c r="C10" s="224"/>
      <c r="D10" s="445">
        <f>D6+D8</f>
        <v>5</v>
      </c>
      <c r="E10" s="445"/>
      <c r="F10" s="445"/>
      <c r="G10" s="445"/>
      <c r="H10" s="11"/>
    </row>
    <row r="11" spans="1:10" x14ac:dyDescent="0.25">
      <c r="B11" s="277"/>
      <c r="C11" s="12"/>
      <c r="D11" s="12"/>
      <c r="E11" s="271"/>
      <c r="F11" s="12"/>
      <c r="G11" s="12"/>
      <c r="H11" s="13"/>
    </row>
    <row r="13" spans="1:10" x14ac:dyDescent="0.25">
      <c r="B13" s="278" t="s">
        <v>267</v>
      </c>
      <c r="D13" s="443" t="s">
        <v>261</v>
      </c>
      <c r="E13" s="443"/>
      <c r="F13" s="443"/>
      <c r="G13" s="443"/>
    </row>
  </sheetData>
  <mergeCells count="6">
    <mergeCell ref="B2:H2"/>
    <mergeCell ref="D13:G13"/>
    <mergeCell ref="D8:G8"/>
    <mergeCell ref="D10:G10"/>
    <mergeCell ref="D4:G4"/>
    <mergeCell ref="D6:G6"/>
  </mergeCells>
  <pageMargins left="0.7" right="0.7" top="0.75" bottom="0.75" header="0.3" footer="0.3"/>
  <pageSetup scale="57" fitToHeight="0" orientation="landscape"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annick!$C$18:$C$20</xm:f>
          </x14:formula1>
          <xm:sqref>D4:G4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O42"/>
  <sheetViews>
    <sheetView topLeftCell="A22" workbookViewId="0">
      <selection activeCell="B43" sqref="B43"/>
    </sheetView>
  </sheetViews>
  <sheetFormatPr defaultRowHeight="15" x14ac:dyDescent="0.25"/>
  <cols>
    <col min="1" max="1" width="23.5703125" style="2" customWidth="1"/>
    <col min="2" max="2" width="17.140625" customWidth="1"/>
    <col min="3" max="3" width="18.7109375" customWidth="1"/>
    <col min="4" max="4" width="16.42578125" customWidth="1"/>
    <col min="5" max="5" width="21" customWidth="1"/>
    <col min="6" max="6" width="23.7109375" customWidth="1"/>
    <col min="7" max="7" width="25.42578125" customWidth="1"/>
    <col min="8" max="8" width="54.5703125" customWidth="1"/>
    <col min="9" max="9" width="29.7109375" customWidth="1"/>
    <col min="10" max="10" width="21.42578125" customWidth="1"/>
    <col min="11" max="11" width="28.5703125" customWidth="1"/>
    <col min="12" max="12" width="28.140625" customWidth="1"/>
    <col min="13" max="13" width="28" customWidth="1"/>
    <col min="14" max="14" width="19.85546875" customWidth="1"/>
    <col min="15" max="15" width="18.140625" customWidth="1"/>
  </cols>
  <sheetData>
    <row r="1" spans="1:15" x14ac:dyDescent="0.25">
      <c r="A1" s="2" t="s">
        <v>101</v>
      </c>
      <c r="B1" t="s">
        <v>51</v>
      </c>
      <c r="C1" t="s">
        <v>51</v>
      </c>
      <c r="D1" t="s">
        <v>40</v>
      </c>
      <c r="E1" t="s">
        <v>64</v>
      </c>
      <c r="F1" t="s">
        <v>69</v>
      </c>
      <c r="G1" t="s">
        <v>72</v>
      </c>
      <c r="H1" t="s">
        <v>79</v>
      </c>
      <c r="I1" t="s">
        <v>88</v>
      </c>
      <c r="J1" t="s">
        <v>96</v>
      </c>
      <c r="K1" t="s">
        <v>103</v>
      </c>
      <c r="L1" t="s">
        <v>106</v>
      </c>
      <c r="M1" t="s">
        <v>109</v>
      </c>
      <c r="N1" t="s">
        <v>235</v>
      </c>
      <c r="O1" t="s">
        <v>251</v>
      </c>
    </row>
    <row r="2" spans="1:15" x14ac:dyDescent="0.25">
      <c r="A2" s="2" t="s">
        <v>82</v>
      </c>
      <c r="B2" t="s">
        <v>82</v>
      </c>
      <c r="C2" t="s">
        <v>82</v>
      </c>
      <c r="D2" t="s">
        <v>57</v>
      </c>
      <c r="E2" t="s">
        <v>82</v>
      </c>
      <c r="F2" t="s">
        <v>82</v>
      </c>
      <c r="G2" t="s">
        <v>82</v>
      </c>
      <c r="H2" t="s">
        <v>82</v>
      </c>
      <c r="I2" t="s">
        <v>82</v>
      </c>
      <c r="J2" t="s">
        <v>82</v>
      </c>
      <c r="K2" t="s">
        <v>82</v>
      </c>
      <c r="L2" s="2" t="s">
        <v>82</v>
      </c>
      <c r="M2" s="2" t="s">
        <v>82</v>
      </c>
      <c r="N2" t="s">
        <v>82</v>
      </c>
      <c r="O2" t="s">
        <v>82</v>
      </c>
    </row>
    <row r="3" spans="1:15" x14ac:dyDescent="0.25">
      <c r="A3" s="2" t="s">
        <v>215</v>
      </c>
      <c r="B3" t="s">
        <v>50</v>
      </c>
      <c r="C3" t="s">
        <v>50</v>
      </c>
      <c r="D3" t="s">
        <v>58</v>
      </c>
      <c r="E3" t="s">
        <v>65</v>
      </c>
      <c r="F3" s="27" t="s">
        <v>70</v>
      </c>
      <c r="G3" s="27" t="s">
        <v>73</v>
      </c>
      <c r="H3" t="s">
        <v>81</v>
      </c>
      <c r="I3" t="s">
        <v>89</v>
      </c>
      <c r="J3" t="s">
        <v>93</v>
      </c>
      <c r="K3" t="s">
        <v>104</v>
      </c>
      <c r="L3" s="2" t="s">
        <v>107</v>
      </c>
      <c r="M3" s="2" t="s">
        <v>110</v>
      </c>
      <c r="N3" t="s">
        <v>236</v>
      </c>
      <c r="O3" t="s">
        <v>50</v>
      </c>
    </row>
    <row r="4" spans="1:15" x14ac:dyDescent="0.25">
      <c r="A4" s="2" t="s">
        <v>216</v>
      </c>
      <c r="B4" t="s">
        <v>52</v>
      </c>
      <c r="C4" t="s">
        <v>52</v>
      </c>
      <c r="D4" t="s">
        <v>59</v>
      </c>
      <c r="E4" t="s">
        <v>66</v>
      </c>
      <c r="F4" t="s">
        <v>71</v>
      </c>
      <c r="G4" t="s">
        <v>74</v>
      </c>
      <c r="H4" t="s">
        <v>80</v>
      </c>
      <c r="I4" t="s">
        <v>90</v>
      </c>
      <c r="J4" s="2" t="s">
        <v>95</v>
      </c>
      <c r="K4" t="s">
        <v>105</v>
      </c>
      <c r="L4" s="2" t="s">
        <v>108</v>
      </c>
      <c r="M4" s="2" t="s">
        <v>111</v>
      </c>
      <c r="N4" t="s">
        <v>237</v>
      </c>
      <c r="O4" t="s">
        <v>52</v>
      </c>
    </row>
    <row r="5" spans="1:15" x14ac:dyDescent="0.25">
      <c r="A5" s="2" t="s">
        <v>221</v>
      </c>
      <c r="B5" t="s">
        <v>97</v>
      </c>
      <c r="C5" t="s">
        <v>53</v>
      </c>
      <c r="G5" t="s">
        <v>240</v>
      </c>
      <c r="I5" t="s">
        <v>250</v>
      </c>
      <c r="J5" t="s">
        <v>94</v>
      </c>
      <c r="K5" t="s">
        <v>97</v>
      </c>
      <c r="L5" s="2" t="s">
        <v>97</v>
      </c>
      <c r="M5" s="2" t="s">
        <v>97</v>
      </c>
      <c r="N5" t="s">
        <v>97</v>
      </c>
      <c r="O5" t="s">
        <v>252</v>
      </c>
    </row>
    <row r="6" spans="1:15" x14ac:dyDescent="0.25">
      <c r="A6" s="2" t="s">
        <v>217</v>
      </c>
      <c r="I6" t="s">
        <v>52</v>
      </c>
      <c r="J6" t="s">
        <v>97</v>
      </c>
    </row>
    <row r="7" spans="1:15" x14ac:dyDescent="0.25">
      <c r="A7" s="2" t="s">
        <v>218</v>
      </c>
    </row>
    <row r="8" spans="1:15" x14ac:dyDescent="0.25">
      <c r="A8" s="2" t="s">
        <v>219</v>
      </c>
    </row>
    <row r="9" spans="1:15" x14ac:dyDescent="0.25">
      <c r="A9" s="2" t="s">
        <v>220</v>
      </c>
    </row>
    <row r="10" spans="1:15" x14ac:dyDescent="0.25">
      <c r="A10" s="2" t="s">
        <v>222</v>
      </c>
    </row>
    <row r="16" spans="1:15" x14ac:dyDescent="0.25">
      <c r="A16" s="268" t="s">
        <v>205</v>
      </c>
    </row>
    <row r="17" spans="1:6" s="326" customFormat="1" x14ac:dyDescent="0.25">
      <c r="A17" s="326" t="s">
        <v>114</v>
      </c>
      <c r="B17" s="326" t="s">
        <v>115</v>
      </c>
      <c r="C17" s="326" t="s">
        <v>197</v>
      </c>
      <c r="D17" s="326" t="s">
        <v>7</v>
      </c>
      <c r="E17" s="327" t="s">
        <v>200</v>
      </c>
      <c r="F17" s="326" t="s">
        <v>256</v>
      </c>
    </row>
    <row r="18" spans="1:6" s="326" customFormat="1" ht="120" x14ac:dyDescent="0.25">
      <c r="A18" s="326" t="s">
        <v>82</v>
      </c>
      <c r="B18" s="40" t="s">
        <v>82</v>
      </c>
      <c r="C18" s="326" t="s">
        <v>82</v>
      </c>
      <c r="D18" s="326" t="s">
        <v>8</v>
      </c>
      <c r="E18" s="327" t="s">
        <v>9</v>
      </c>
    </row>
    <row r="19" spans="1:6" s="326" customFormat="1" ht="135" x14ac:dyDescent="0.25">
      <c r="A19" s="326" t="s">
        <v>14</v>
      </c>
      <c r="B19" s="40" t="s">
        <v>117</v>
      </c>
      <c r="C19" s="326" t="s">
        <v>198</v>
      </c>
      <c r="D19" s="326" t="s">
        <v>10</v>
      </c>
      <c r="E19" s="327" t="s">
        <v>11</v>
      </c>
      <c r="F19" s="269" t="s">
        <v>97</v>
      </c>
    </row>
    <row r="20" spans="1:6" s="326" customFormat="1" ht="135" x14ac:dyDescent="0.25">
      <c r="A20" s="326" t="s">
        <v>15</v>
      </c>
      <c r="B20" s="40" t="s">
        <v>118</v>
      </c>
      <c r="C20" s="326" t="s">
        <v>199</v>
      </c>
      <c r="D20" s="326" t="s">
        <v>12</v>
      </c>
      <c r="E20" s="327" t="s">
        <v>13</v>
      </c>
      <c r="F20" s="326">
        <v>143</v>
      </c>
    </row>
    <row r="21" spans="1:6" x14ac:dyDescent="0.25">
      <c r="A21" s="2" t="s">
        <v>6</v>
      </c>
      <c r="B21" s="40" t="s">
        <v>119</v>
      </c>
      <c r="F21">
        <v>127</v>
      </c>
    </row>
    <row r="22" spans="1:6" x14ac:dyDescent="0.25">
      <c r="A22" s="2" t="s">
        <v>16</v>
      </c>
      <c r="B22" s="40" t="s">
        <v>120</v>
      </c>
      <c r="F22" s="342">
        <v>104</v>
      </c>
    </row>
    <row r="23" spans="1:6" x14ac:dyDescent="0.25">
      <c r="A23" s="2" t="s">
        <v>17</v>
      </c>
      <c r="B23" s="40" t="s">
        <v>121</v>
      </c>
      <c r="E23" s="1"/>
      <c r="F23">
        <v>104</v>
      </c>
    </row>
    <row r="24" spans="1:6" x14ac:dyDescent="0.25">
      <c r="A24" s="2" t="s">
        <v>18</v>
      </c>
      <c r="B24" s="40"/>
      <c r="E24" s="2"/>
      <c r="F24">
        <v>116</v>
      </c>
    </row>
    <row r="25" spans="1:6" x14ac:dyDescent="0.25">
      <c r="A25" s="2" t="s">
        <v>19</v>
      </c>
      <c r="B25" s="40"/>
      <c r="E25" s="2"/>
      <c r="F25" s="342" t="s">
        <v>266</v>
      </c>
    </row>
    <row r="26" spans="1:6" x14ac:dyDescent="0.25">
      <c r="A26" s="2" t="s">
        <v>20</v>
      </c>
      <c r="B26" s="40"/>
      <c r="E26" s="2"/>
      <c r="F26" s="342" t="s">
        <v>266</v>
      </c>
    </row>
    <row r="27" spans="1:6" x14ac:dyDescent="0.25">
      <c r="A27" s="2" t="s">
        <v>21</v>
      </c>
      <c r="B27" s="40"/>
      <c r="E27" s="2"/>
      <c r="F27" s="342" t="s">
        <v>266</v>
      </c>
    </row>
    <row r="28" spans="1:6" x14ac:dyDescent="0.25">
      <c r="A28" s="2" t="s">
        <v>22</v>
      </c>
      <c r="B28" s="40"/>
      <c r="E28" s="2"/>
      <c r="F28" s="342" t="s">
        <v>266</v>
      </c>
    </row>
    <row r="29" spans="1:6" x14ac:dyDescent="0.25">
      <c r="A29" s="2" t="s">
        <v>122</v>
      </c>
      <c r="B29" s="40"/>
      <c r="E29" s="2"/>
      <c r="F29" s="342" t="s">
        <v>97</v>
      </c>
    </row>
    <row r="30" spans="1:6" x14ac:dyDescent="0.25">
      <c r="E30" s="2"/>
    </row>
    <row r="31" spans="1:6" x14ac:dyDescent="0.25">
      <c r="E31" s="2"/>
    </row>
    <row r="32" spans="1:6" x14ac:dyDescent="0.25">
      <c r="A32" s="268" t="s">
        <v>204</v>
      </c>
      <c r="E32" s="2"/>
    </row>
    <row r="33" spans="1:3" x14ac:dyDescent="0.25">
      <c r="A33" s="2" t="s">
        <v>114</v>
      </c>
      <c r="B33" t="s">
        <v>206</v>
      </c>
      <c r="C33" t="s">
        <v>208</v>
      </c>
    </row>
    <row r="34" spans="1:3" x14ac:dyDescent="0.25">
      <c r="B34" t="s">
        <v>82</v>
      </c>
      <c r="C34" t="s">
        <v>82</v>
      </c>
    </row>
    <row r="35" spans="1:3" x14ac:dyDescent="0.25">
      <c r="B35" t="s">
        <v>5</v>
      </c>
      <c r="C35">
        <v>1</v>
      </c>
    </row>
    <row r="36" spans="1:3" x14ac:dyDescent="0.25">
      <c r="B36" t="s">
        <v>202</v>
      </c>
      <c r="C36">
        <v>2</v>
      </c>
    </row>
    <row r="37" spans="1:3" x14ac:dyDescent="0.25">
      <c r="B37" t="s">
        <v>207</v>
      </c>
      <c r="C37">
        <v>3</v>
      </c>
    </row>
    <row r="38" spans="1:3" x14ac:dyDescent="0.25">
      <c r="B38" t="s">
        <v>268</v>
      </c>
      <c r="C38">
        <v>4</v>
      </c>
    </row>
    <row r="39" spans="1:3" x14ac:dyDescent="0.25">
      <c r="B39" t="s">
        <v>269</v>
      </c>
      <c r="C39" s="269" t="s">
        <v>209</v>
      </c>
    </row>
    <row r="40" spans="1:3" x14ac:dyDescent="0.25">
      <c r="B40" t="s">
        <v>270</v>
      </c>
      <c r="C40" s="269" t="s">
        <v>210</v>
      </c>
    </row>
    <row r="41" spans="1:3" x14ac:dyDescent="0.25">
      <c r="B41" t="s">
        <v>271</v>
      </c>
      <c r="C41" s="269" t="s">
        <v>211</v>
      </c>
    </row>
    <row r="42" spans="1:3" x14ac:dyDescent="0.25">
      <c r="B42" t="s">
        <v>272</v>
      </c>
      <c r="C42" s="269" t="s">
        <v>212</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c D A A B Q S w M E F A A C A A g A y 0 z W U g 7 L g A S n A A A A + A A A A B I A H A B D b 2 5 m a W c v U G F j a 2 F n Z S 5 4 b W w g o h g A K K A U A A A A A A A A A A A A A A A A A A A A A A A A A A A A h Y 9 N D o I w G E S v Q r q n f y p R 8 l E W b i E x M R q 3 B A o 0 Q j G 0 W O 7 m w i N 5 B U k U d e d y J m + S N 4 / b H e K x b b y r 7 I 3 q d I Q Y p s i T O u 8 K p a s I D b b 0 1 y g W s M v y c 1 Z J b 4 K 1 C U e j I l R b e w k J c c 5 h t 8 B d X x F O K S O n N N n n t W w z X 2 l j M 5 1 L 9 F k V / 1 d I w P E l I z g O G F 6 x D c f L g A G Z a 0 i V / i J 8 M s Y U y E 8 J 2 6 G x Q y 9 F 2 f v J A c g c g b x f i C d Q S w M E F A A C A A g A y 0 z W 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t M 1 l I o i k e 4 D g A A A B E A A A A T A B w A R m 9 y b X V s Y X M v U 2 V j d G l v b j E u b S C i G A A o o B Q A A A A A A A A A A A A A A A A A A A A A A A A A A A A r T k 0 u y c z P U w i G 0 I b W A F B L A Q I t A B Q A A g A I A M t M 1 l I O y 4 A E p w A A A P g A A A A S A A A A A A A A A A A A A A A A A A A A A A B D b 2 5 m a W c v U G F j a 2 F n Z S 5 4 b W x Q S w E C L Q A U A A I A C A D L T N Z S D 8 r p q 6 Q A A A D p A A A A E w A A A A A A A A A A A A A A A A D z A A A A W 0 N v b n R l b n R f V H l w Z X N d L n h t b F B L A Q I t A B Q A A g A I A M t M 1 l I 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Q N Q 5 W M k 3 Q I B J h o h Z G U Q T A A A A A A I A A A A A A A N m A A D A A A A A E A A A A K 9 j 9 5 7 c i d X / L x N + S N + n v b 8 A A A A A B I A A A K A A A A A Q A A A A k b Y v H 4 l q a q F 1 S g o J X f U + K l A A A A C Z F 1 q G v 4 j n 3 0 M u + 3 y N Y / e 3 J K n f S J Z B X i w p 5 T I H X h s o F b 2 A g T 3 f l 7 c R 2 n 5 K u u q Q x a B l r f c Y O o 3 R u x 5 r q W C a H o d t 6 N 6 2 g 7 g Q X k K s j C X 3 c j k P D h Q A A A D g e t t m 9 r V E p T 4 o B H o H j d x Z b Q K M + A = = < / D a t a M a s h u p > 
</file>

<file path=customXml/item3.xml><?xml version="1.0" encoding="utf-8"?>
<p:properties xmlns:p="http://schemas.microsoft.com/office/2006/metadata/properties" xmlns:xsi="http://www.w3.org/2001/XMLSchema-instance" xmlns:pc="http://schemas.microsoft.com/office/infopath/2007/PartnerControls">
  <documentManagement>
    <Ordre xmlns="FECE2F37-EB91-4433-B390-DC9477F6F19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98E0EE7E83C4014AAD6B6F487EB1667E" ma:contentTypeVersion="1" ma:contentTypeDescription="Create a new document." ma:contentTypeScope="" ma:versionID="e5c8a63b8e03b5db9c2174035de3fc65">
  <xsd:schema xmlns:xsd="http://www.w3.org/2001/XMLSchema" xmlns:xs="http://www.w3.org/2001/XMLSchema" xmlns:p="http://schemas.microsoft.com/office/2006/metadata/properties" xmlns:ns2="FECE2F37-EB91-4433-B390-DC9477F6F199" xmlns:ns3="83e062af-f2a3-41b6-8a83-a8595ece4d77" targetNamespace="http://schemas.microsoft.com/office/2006/metadata/properties" ma:root="true" ma:fieldsID="665f6d271b45e8558589ed397b58efd4" ns2:_="" ns3:_="">
    <xsd:import namespace="FECE2F37-EB91-4433-B390-DC9477F6F199"/>
    <xsd:import namespace="83e062af-f2a3-41b6-8a83-a8595ece4d77"/>
    <xsd:element name="properties">
      <xsd:complexType>
        <xsd:sequence>
          <xsd:element name="documentManagement">
            <xsd:complexType>
              <xsd:all>
                <xsd:element ref="ns2:Ordr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E2F37-EB91-4433-B390-DC9477F6F199" elementFormDefault="qualified">
    <xsd:import namespace="http://schemas.microsoft.com/office/2006/documentManagement/types"/>
    <xsd:import namespace="http://schemas.microsoft.com/office/infopath/2007/PartnerControls"/>
    <xsd:element name="Ordre" ma:index="8" nillable="true" ma:displayName="Ordre" ma:internalName="Ordr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83e062af-f2a3-41b6-8a83-a8595ece4d77"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F34231-E057-4607-AF01-17DCE40FED61}">
  <ds:schemaRefs>
    <ds:schemaRef ds:uri="http://schemas.microsoft.com/sharepoint/v3/contenttype/forms"/>
  </ds:schemaRefs>
</ds:datastoreItem>
</file>

<file path=customXml/itemProps2.xml><?xml version="1.0" encoding="utf-8"?>
<ds:datastoreItem xmlns:ds="http://schemas.openxmlformats.org/officeDocument/2006/customXml" ds:itemID="{794DAC98-C857-4D4F-BA87-70C2DA24E56E}">
  <ds:schemaRefs>
    <ds:schemaRef ds:uri="http://schemas.microsoft.com/DataMashup"/>
  </ds:schemaRefs>
</ds:datastoreItem>
</file>

<file path=customXml/itemProps3.xml><?xml version="1.0" encoding="utf-8"?>
<ds:datastoreItem xmlns:ds="http://schemas.openxmlformats.org/officeDocument/2006/customXml" ds:itemID="{21F32FAE-A237-44B9-AD54-485736A92FA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ECE2F37-EB91-4433-B390-DC9477F6F199"/>
    <ds:schemaRef ds:uri="83e062af-f2a3-41b6-8a83-a8595ece4d77"/>
    <ds:schemaRef ds:uri="http://www.w3.org/XML/1998/namespace"/>
    <ds:schemaRef ds:uri="http://purl.org/dc/dcmitype/"/>
  </ds:schemaRefs>
</ds:datastoreItem>
</file>

<file path=customXml/itemProps4.xml><?xml version="1.0" encoding="utf-8"?>
<ds:datastoreItem xmlns:ds="http://schemas.openxmlformats.org/officeDocument/2006/customXml" ds:itemID="{68FCF860-D1A1-4D18-92BA-CB876013A8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E2F37-EB91-4433-B390-DC9477F6F199"/>
    <ds:schemaRef ds:uri="83e062af-f2a3-41b6-8a83-a8595ece4d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&gt;&gt; Fiche urbanistique</vt:lpstr>
      <vt:lpstr>PAP QE_Zone de base n°1</vt:lpstr>
      <vt:lpstr>PAP NQ_Zone de base n°1</vt:lpstr>
      <vt:lpstr>PAP exécutant un PAG "2011-17"</vt:lpstr>
      <vt:lpstr>PAP exécutant un PAG "2004"</vt:lpstr>
      <vt:lpstr>PAP exécutant un PAG "1937"</vt:lpstr>
      <vt:lpstr>PAP_NQ - Convention art.36</vt:lpstr>
      <vt:lpstr>annick</vt:lpstr>
      <vt:lpstr>'&gt;&gt; Fiche urbanistique'!_Toc67390397</vt:lpstr>
      <vt:lpstr>'PAP exécutant un PAG "2011-17"'!OLE_LINK1</vt:lpstr>
      <vt:lpstr>'PAP exécutant un PAG "1937"'!Print_Area</vt:lpstr>
      <vt:lpstr>'PAP exécutant un PAG "2004"'!Print_Area</vt:lpstr>
      <vt:lpstr>'PAP exécutant un PAG "2011-17"'!Print_Area</vt:lpstr>
    </vt:vector>
  </TitlesOfParts>
  <Manager/>
  <Company>CTIE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Tania Fernandes</dc:creator>
  <cp:keywords/>
  <dc:description/>
  <cp:lastModifiedBy>Annick Rock</cp:lastModifiedBy>
  <cp:revision/>
  <cp:lastPrinted>2021-11-15T09:06:47Z</cp:lastPrinted>
  <dcterms:created xsi:type="dcterms:W3CDTF">2019-03-12T14:38:30Z</dcterms:created>
  <dcterms:modified xsi:type="dcterms:W3CDTF">2022-03-10T08:32:26Z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2021_Fiche signalétique_charte_projet.xlsx</vt:lpwstr>
  </property>
  <property fmtid="{D5CDD505-2E9C-101B-9397-08002B2CF9AE}" pid="3" name="ContentTypeId">
    <vt:lpwstr>0x01010098E0EE7E83C4014AAD6B6F487EB1667E</vt:lpwstr>
  </property>
</Properties>
</file>