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XMK392\AppData\Local\Microsoft\Windows\INetCache\Content.Outlook\32EKJTDQ\"/>
    </mc:Choice>
  </mc:AlternateContent>
  <bookViews>
    <workbookView xWindow="0" yWindow="0" windowWidth="28800" windowHeight="13590"/>
  </bookViews>
  <sheets>
    <sheet name="Calculatrice Capital investi" sheetId="18" r:id="rId1"/>
    <sheet name="List" sheetId="12" state="hidden" r:id="rId2"/>
    <sheet name="Coefficient réévaluation" sheetId="9" r:id="rId3"/>
  </sheets>
  <calcPr calcId="162913" concurrentCalc="0"/>
</workbook>
</file>

<file path=xl/calcChain.xml><?xml version="1.0" encoding="utf-8"?>
<calcChain xmlns="http://schemas.openxmlformats.org/spreadsheetml/2006/main">
  <c r="C42" i="18" l="1"/>
  <c r="C31" i="18"/>
  <c r="C25" i="18"/>
  <c r="C29" i="18"/>
  <c r="C30" i="18"/>
  <c r="C37" i="18"/>
  <c r="C38" i="18"/>
  <c r="C43" i="18"/>
  <c r="C47" i="18"/>
  <c r="C48" i="18"/>
  <c r="C52" i="18"/>
  <c r="C53" i="18"/>
  <c r="C57" i="18"/>
  <c r="C58" i="18"/>
  <c r="C60" i="18"/>
  <c r="C62" i="18"/>
  <c r="C17" i="18"/>
  <c r="C64" i="18"/>
  <c r="C66" i="18"/>
  <c r="C68" i="18"/>
  <c r="C69" i="18"/>
  <c r="C63" i="18"/>
</calcChain>
</file>

<file path=xl/sharedStrings.xml><?xml version="1.0" encoding="utf-8"?>
<sst xmlns="http://schemas.openxmlformats.org/spreadsheetml/2006/main" count="65" uniqueCount="46">
  <si>
    <t>Année de construction</t>
  </si>
  <si>
    <t>Travaux d'amélioration</t>
  </si>
  <si>
    <t>Coefficient de réévalution</t>
  </si>
  <si>
    <t>Année de réalisation</t>
  </si>
  <si>
    <t>Années à prendre en considération pour décote</t>
  </si>
  <si>
    <t>Année d'acquisition</t>
  </si>
  <si>
    <t>Montant du capital investi réévalué et décoté</t>
  </si>
  <si>
    <t>Année</t>
  </si>
  <si>
    <t>Capital investi au moment de la construction / de l'acquisition</t>
  </si>
  <si>
    <t xml:space="preserve">Date de mise en location </t>
  </si>
  <si>
    <t xml:space="preserve">Frais de notaire + enregistrement (part terrain) </t>
  </si>
  <si>
    <t xml:space="preserve">Frais de notaire + enregistrement (part construction) </t>
  </si>
  <si>
    <t>Valeur du terrain connue</t>
  </si>
  <si>
    <t>Oui</t>
  </si>
  <si>
    <t>Non</t>
  </si>
  <si>
    <t>Valeur du terrain</t>
  </si>
  <si>
    <t>Frais d'architectes, ingénieurs et autres conseils</t>
  </si>
  <si>
    <t>Total capital investi réévalué</t>
  </si>
  <si>
    <t>Capital investi réévalué relatif à la construction / l'acquisition</t>
  </si>
  <si>
    <t>Capital investi relatif à la construction / l'acquisition :</t>
  </si>
  <si>
    <t>Capital investi réévalué relatif aux travaux d'amélioration</t>
  </si>
  <si>
    <t>Veuillez saisir les données dans les champs en vert</t>
  </si>
  <si>
    <t>Travaux d'amélioration réévalués</t>
  </si>
  <si>
    <t>dont: capital investi relatif à la part terrain</t>
  </si>
  <si>
    <t xml:space="preserve">dont: capital investi hors part terrain </t>
  </si>
  <si>
    <t>Travaux d'amélioration (montant en €)</t>
  </si>
  <si>
    <t>Prix de construction ou d'acquisition de l'objet loué :</t>
  </si>
  <si>
    <t>Frais accessoires :</t>
  </si>
  <si>
    <t>Prix de construction ou d'acquisition (terrain compris - montant en €)</t>
  </si>
  <si>
    <t>Prix d'acquisition du terrain (montant en €)</t>
  </si>
  <si>
    <t>Classe d'isolation thermique (selon CPE)</t>
  </si>
  <si>
    <t>Classe d'isolation thermique</t>
  </si>
  <si>
    <t>A</t>
  </si>
  <si>
    <t>B</t>
  </si>
  <si>
    <t>D</t>
  </si>
  <si>
    <t>E</t>
  </si>
  <si>
    <t>F</t>
  </si>
  <si>
    <t>G</t>
  </si>
  <si>
    <t>H</t>
  </si>
  <si>
    <t>I</t>
  </si>
  <si>
    <t>C</t>
  </si>
  <si>
    <t xml:space="preserve">Information importante : La réglementation relative à cette fiche de calcul n'est pas encore en vigueur. Cette fiche de calcul a été conçue uniquement à fin d'illustration de l'effet des amendements proposés sur la détermination du capital investi et du plafond de loyer. </t>
  </si>
  <si>
    <t>Frais financiers</t>
  </si>
  <si>
    <t>Coefficient de réévaluation</t>
  </si>
  <si>
    <t>Plafond du loyer mensuel</t>
  </si>
  <si>
    <t>Décote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</si>
</sst>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164" formatCode="_-* #,##0.00\ [$€-140C]_-;\-* #,##0.00\ [$€-140C]_-;_-* &quot;-&quot;??\ [$€-140C]_-;_-@_-"/>
    <numFmt numFmtId="165" formatCode="0.000%"/>
    <numFmt numFmtId="166" formatCode="0.0000"/>
    <numFmt numFmtId="167" formatCode="_-* #,##0\ [$€-140C]_-;\-* #,##0\ [$€-140C]_-;_-* &quot;-&quot;??\ [$€-140C]_-;_-@_-"/>
    <numFmt numFmtId="168" formatCode="_-* #,##0.0\ &quot;€&quot;_-;\-* #,##0.0\ &quot;€&quot;_-;_-* &quot;-&quot;??\ &quot;€&quot;_-;_-@_-"/>
    <numFmt numFmtId="169" formatCode="_-* #,##0\ &quot;€&quot;_-;\-* #,##0\ &quot;€&quot;_-;_-* &quot;-&quot;??\ &quot;€&quot;_-;_-@_-"/>
  </numFmts>
  <fonts count="13" x14ac:knownFonts="1">
    <font>
      <sz val="10"/>
      <name val="Arial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rgb="FF22222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4"/>
      <color rgb="FF006100"/>
      <name val="Arial"/>
      <family val="2"/>
    </font>
    <font>
      <b/>
      <sz val="11"/>
      <color rgb="FF006100"/>
      <name val="Arial"/>
      <family val="2"/>
    </font>
    <font>
      <b/>
      <sz val="11"/>
      <color rgb="FFFA7D00"/>
      <name val="Arial"/>
      <family val="2"/>
    </font>
    <font>
      <sz val="11"/>
      <color rgb="FF0061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Border="1"/>
    <xf numFmtId="0" fontId="5" fillId="0" borderId="6" xfId="0" applyFont="1" applyBorder="1"/>
    <xf numFmtId="0" fontId="5" fillId="0" borderId="0" xfId="0" applyFont="1" applyBorder="1" applyAlignment="1">
      <alignment horizontal="center"/>
    </xf>
    <xf numFmtId="0" fontId="5" fillId="0" borderId="3" xfId="0" applyFont="1" applyBorder="1"/>
    <xf numFmtId="0" fontId="5" fillId="0" borderId="5" xfId="0" applyFont="1" applyBorder="1"/>
    <xf numFmtId="0" fontId="1" fillId="0" borderId="3" xfId="0" applyFont="1" applyBorder="1" applyAlignment="1">
      <alignment wrapText="1"/>
    </xf>
    <xf numFmtId="0" fontId="1" fillId="0" borderId="0" xfId="0" applyFont="1"/>
    <xf numFmtId="0" fontId="6" fillId="0" borderId="0" xfId="0" applyFont="1"/>
    <xf numFmtId="0" fontId="1" fillId="0" borderId="3" xfId="0" applyFont="1" applyBorder="1"/>
    <xf numFmtId="0" fontId="7" fillId="0" borderId="3" xfId="0" applyFont="1" applyBorder="1"/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9" fontId="6" fillId="0" borderId="0" xfId="2" applyFont="1"/>
    <xf numFmtId="0" fontId="6" fillId="0" borderId="6" xfId="0" applyFont="1" applyBorder="1" applyAlignment="1">
      <alignment horizontal="left" indent="2"/>
    </xf>
    <xf numFmtId="44" fontId="8" fillId="2" borderId="0" xfId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14" fontId="9" fillId="2" borderId="2" xfId="1" applyNumberFormat="1" applyFont="1" applyFill="1" applyBorder="1" applyAlignment="1">
      <alignment horizontal="right"/>
    </xf>
    <xf numFmtId="0" fontId="1" fillId="0" borderId="0" xfId="0" applyFont="1" applyBorder="1"/>
    <xf numFmtId="0" fontId="10" fillId="0" borderId="3" xfId="4" applyFont="1" applyFill="1" applyBorder="1" applyAlignment="1">
      <alignment horizontal="center"/>
    </xf>
    <xf numFmtId="0" fontId="10" fillId="0" borderId="10" xfId="4" applyFont="1" applyFill="1" applyBorder="1" applyAlignment="1">
      <alignment horizontal="center"/>
    </xf>
    <xf numFmtId="44" fontId="11" fillId="2" borderId="4" xfId="1" applyFont="1" applyFill="1" applyBorder="1" applyAlignment="1">
      <alignment horizontal="right"/>
    </xf>
    <xf numFmtId="0" fontId="10" fillId="0" borderId="4" xfId="4" applyFont="1" applyFill="1" applyBorder="1" applyAlignment="1">
      <alignment horizontal="center"/>
    </xf>
    <xf numFmtId="44" fontId="1" fillId="0" borderId="0" xfId="0" applyNumberFormat="1" applyFont="1"/>
    <xf numFmtId="164" fontId="1" fillId="0" borderId="0" xfId="0" applyNumberFormat="1" applyFont="1"/>
    <xf numFmtId="0" fontId="1" fillId="0" borderId="4" xfId="0" applyFont="1" applyBorder="1"/>
    <xf numFmtId="1" fontId="11" fillId="2" borderId="4" xfId="3" applyNumberFormat="1" applyFont="1" applyBorder="1"/>
    <xf numFmtId="1" fontId="1" fillId="0" borderId="0" xfId="0" applyNumberFormat="1" applyFont="1"/>
    <xf numFmtId="164" fontId="1" fillId="0" borderId="4" xfId="0" applyNumberFormat="1" applyFont="1" applyBorder="1"/>
    <xf numFmtId="44" fontId="1" fillId="0" borderId="4" xfId="0" applyNumberFormat="1" applyFont="1" applyBorder="1"/>
    <xf numFmtId="0" fontId="1" fillId="0" borderId="0" xfId="0" applyFont="1" applyFill="1" applyBorder="1"/>
    <xf numFmtId="2" fontId="0" fillId="0" borderId="9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1" fillId="0" borderId="4" xfId="0" applyNumberFormat="1" applyFont="1" applyBorder="1"/>
    <xf numFmtId="9" fontId="11" fillId="2" borderId="4" xfId="2" applyFont="1" applyFill="1" applyBorder="1" applyAlignment="1">
      <alignment horizontal="right"/>
    </xf>
    <xf numFmtId="9" fontId="1" fillId="0" borderId="0" xfId="2" applyFont="1" applyFill="1" applyBorder="1"/>
    <xf numFmtId="165" fontId="1" fillId="0" borderId="0" xfId="2" applyNumberFormat="1" applyFont="1" applyFill="1" applyBorder="1"/>
    <xf numFmtId="0" fontId="1" fillId="0" borderId="6" xfId="0" applyFont="1" applyBorder="1"/>
    <xf numFmtId="0" fontId="4" fillId="0" borderId="18" xfId="0" applyFont="1" applyBorder="1"/>
    <xf numFmtId="166" fontId="1" fillId="0" borderId="4" xfId="0" applyNumberFormat="1" applyFont="1" applyBorder="1"/>
    <xf numFmtId="167" fontId="5" fillId="0" borderId="2" xfId="0" applyNumberFormat="1" applyFont="1" applyBorder="1"/>
    <xf numFmtId="167" fontId="1" fillId="0" borderId="0" xfId="0" applyNumberFormat="1" applyFont="1"/>
    <xf numFmtId="167" fontId="6" fillId="0" borderId="2" xfId="0" applyNumberFormat="1" applyFont="1" applyBorder="1"/>
    <xf numFmtId="167" fontId="5" fillId="0" borderId="2" xfId="1" applyNumberFormat="1" applyFont="1" applyBorder="1"/>
    <xf numFmtId="169" fontId="11" fillId="2" borderId="4" xfId="1" applyNumberFormat="1" applyFont="1" applyFill="1" applyBorder="1"/>
    <xf numFmtId="169" fontId="0" fillId="0" borderId="4" xfId="0" applyNumberFormat="1" applyBorder="1"/>
    <xf numFmtId="169" fontId="1" fillId="0" borderId="4" xfId="0" applyNumberFormat="1" applyFont="1" applyBorder="1"/>
    <xf numFmtId="168" fontId="11" fillId="2" borderId="4" xfId="3" applyNumberFormat="1" applyFont="1" applyBorder="1"/>
    <xf numFmtId="169" fontId="11" fillId="2" borderId="4" xfId="3" applyNumberFormat="1" applyFont="1" applyBorder="1"/>
    <xf numFmtId="0" fontId="5" fillId="0" borderId="15" xfId="0" applyFont="1" applyBorder="1" applyAlignment="1">
      <alignment horizont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0" fillId="3" borderId="7" xfId="4" applyFont="1" applyBorder="1" applyAlignment="1">
      <alignment horizontal="center"/>
    </xf>
    <xf numFmtId="0" fontId="10" fillId="3" borderId="8" xfId="4" applyFont="1" applyBorder="1" applyAlignment="1">
      <alignment horizontal="center"/>
    </xf>
  </cellXfs>
  <cellStyles count="5">
    <cellStyle name="Calculation" xfId="4" builtinId="22"/>
    <cellStyle name="Currency" xfId="1" builtinId="4"/>
    <cellStyle name="Good" xfId="3" builtinId="26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CF0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Allen &amp; Overy">
      <a:dk1>
        <a:srgbClr val="000000"/>
      </a:dk1>
      <a:lt1>
        <a:srgbClr val="FFFFFF"/>
      </a:lt1>
      <a:dk2>
        <a:srgbClr val="B23427"/>
      </a:dk2>
      <a:lt2>
        <a:srgbClr val="636467"/>
      </a:lt2>
      <a:accent1>
        <a:srgbClr val="006595"/>
      </a:accent1>
      <a:accent2>
        <a:srgbClr val="679146"/>
      </a:accent2>
      <a:accent3>
        <a:srgbClr val="5C6F7B"/>
      </a:accent3>
      <a:accent4>
        <a:srgbClr val="569BBE"/>
      </a:accent4>
      <a:accent5>
        <a:srgbClr val="C7C8CA"/>
      </a:accent5>
      <a:accent6>
        <a:srgbClr val="9E6614"/>
      </a:accent6>
      <a:hlink>
        <a:srgbClr val="5C6F7B"/>
      </a:hlink>
      <a:folHlink>
        <a:srgbClr val="9AD7DB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4"/>
  <sheetViews>
    <sheetView showGridLines="0" tabSelected="1" zoomScale="96" zoomScaleNormal="96" workbookViewId="0">
      <selection activeCell="C11" sqref="C11"/>
    </sheetView>
  </sheetViews>
  <sheetFormatPr defaultColWidth="9.140625" defaultRowHeight="12.75" x14ac:dyDescent="0.2"/>
  <cols>
    <col min="1" max="1" width="9.140625" style="8"/>
    <col min="2" max="2" width="73.140625" style="8" bestFit="1" customWidth="1"/>
    <col min="3" max="4" width="25" style="8" customWidth="1"/>
    <col min="5" max="5" width="13.42578125" style="8" bestFit="1" customWidth="1"/>
    <col min="6" max="6" width="9.140625" style="8"/>
    <col min="7" max="7" width="13.42578125" style="8" bestFit="1" customWidth="1"/>
    <col min="8" max="9" width="9.140625" style="8"/>
    <col min="10" max="10" width="45.140625" style="8" customWidth="1"/>
    <col min="11" max="11" width="14.7109375" style="8" bestFit="1" customWidth="1"/>
    <col min="12" max="16384" width="9.140625" style="8"/>
  </cols>
  <sheetData>
    <row r="1" spans="2:15" ht="3.75" customHeight="1" x14ac:dyDescent="0.2"/>
    <row r="2" spans="2:15" ht="3.75" customHeight="1" x14ac:dyDescent="0.2"/>
    <row r="3" spans="2:15" ht="3.75" customHeight="1" thickBot="1" x14ac:dyDescent="0.25"/>
    <row r="4" spans="2:15" ht="51.6" customHeight="1" thickBot="1" x14ac:dyDescent="0.25">
      <c r="B4" s="56" t="s">
        <v>41</v>
      </c>
      <c r="C4" s="57"/>
    </row>
    <row r="6" spans="2:15" ht="25.5" customHeight="1" x14ac:dyDescent="0.2">
      <c r="B6" s="20" t="s">
        <v>21</v>
      </c>
    </row>
    <row r="7" spans="2:15" ht="10.5" customHeight="1" thickBot="1" x14ac:dyDescent="0.25"/>
    <row r="8" spans="2:15" ht="15.75" thickBot="1" x14ac:dyDescent="0.3">
      <c r="B8" s="21" t="s">
        <v>9</v>
      </c>
      <c r="C8" s="22">
        <v>44896</v>
      </c>
    </row>
    <row r="9" spans="2:15" ht="12.75" customHeight="1" thickBot="1" x14ac:dyDescent="0.25"/>
    <row r="10" spans="2:15" ht="15" x14ac:dyDescent="0.25">
      <c r="B10" s="58" t="s">
        <v>8</v>
      </c>
      <c r="C10" s="59"/>
      <c r="D10" s="1"/>
      <c r="J10" s="23"/>
      <c r="K10" s="23"/>
      <c r="L10" s="23"/>
      <c r="M10" s="23"/>
      <c r="N10" s="23"/>
      <c r="O10" s="23"/>
    </row>
    <row r="11" spans="2:15" ht="15" x14ac:dyDescent="0.25">
      <c r="B11" s="24"/>
      <c r="C11" s="25"/>
      <c r="J11" s="23"/>
      <c r="K11" s="23"/>
      <c r="L11" s="23"/>
      <c r="M11" s="23"/>
      <c r="N11" s="23"/>
      <c r="O11" s="23"/>
    </row>
    <row r="12" spans="2:15" ht="14.25" x14ac:dyDescent="0.2">
      <c r="B12" s="10" t="s">
        <v>30</v>
      </c>
      <c r="C12" s="40" t="s">
        <v>32</v>
      </c>
      <c r="J12" s="23"/>
      <c r="K12" s="23"/>
      <c r="L12" s="23"/>
      <c r="M12" s="23"/>
      <c r="N12" s="23"/>
      <c r="O12" s="23"/>
    </row>
    <row r="13" spans="2:15" ht="15" x14ac:dyDescent="0.25">
      <c r="B13" s="24"/>
      <c r="C13" s="27"/>
      <c r="J13" s="23"/>
      <c r="K13" s="23"/>
      <c r="L13" s="23"/>
      <c r="M13" s="23"/>
      <c r="N13" s="23"/>
      <c r="O13" s="23"/>
    </row>
    <row r="14" spans="2:15" ht="14.25" x14ac:dyDescent="0.2">
      <c r="B14" s="10" t="s">
        <v>12</v>
      </c>
      <c r="C14" s="26" t="s">
        <v>14</v>
      </c>
      <c r="J14" s="23"/>
      <c r="K14" s="23"/>
      <c r="L14" s="23"/>
      <c r="M14" s="23"/>
      <c r="N14" s="23"/>
      <c r="O14" s="23"/>
    </row>
    <row r="15" spans="2:15" ht="15" x14ac:dyDescent="0.25">
      <c r="B15" s="10"/>
      <c r="C15" s="27"/>
      <c r="J15" s="23"/>
      <c r="K15" s="23"/>
      <c r="L15" s="23"/>
      <c r="M15" s="23"/>
      <c r="N15" s="23"/>
      <c r="O15" s="23"/>
    </row>
    <row r="16" spans="2:15" ht="15" x14ac:dyDescent="0.25">
      <c r="B16" s="11" t="s">
        <v>26</v>
      </c>
      <c r="C16" s="27"/>
      <c r="J16" s="23"/>
      <c r="K16" s="23"/>
      <c r="L16" s="23"/>
      <c r="M16" s="23"/>
      <c r="N16" s="23"/>
      <c r="O16" s="23"/>
    </row>
    <row r="17" spans="2:15" ht="14.25" x14ac:dyDescent="0.2">
      <c r="B17" s="10" t="s">
        <v>29</v>
      </c>
      <c r="C17" s="50">
        <f>+IF(C14="Oui","Saisir valeur du terrain",25%*C18)</f>
        <v>0</v>
      </c>
      <c r="D17" s="9"/>
      <c r="J17" s="23"/>
      <c r="K17" s="23"/>
      <c r="L17" s="23"/>
      <c r="M17" s="23"/>
      <c r="N17" s="23"/>
      <c r="O17" s="23"/>
    </row>
    <row r="18" spans="2:15" ht="14.25" x14ac:dyDescent="0.2">
      <c r="B18" s="10" t="s">
        <v>28</v>
      </c>
      <c r="C18" s="50"/>
      <c r="D18" s="9"/>
      <c r="E18" s="28"/>
      <c r="G18" s="29"/>
      <c r="J18" s="23"/>
      <c r="K18" s="23"/>
      <c r="L18" s="23"/>
      <c r="M18" s="23"/>
      <c r="N18" s="23"/>
      <c r="O18" s="23"/>
    </row>
    <row r="19" spans="2:15" x14ac:dyDescent="0.2">
      <c r="B19" s="10"/>
      <c r="C19" s="51"/>
      <c r="D19" s="9"/>
      <c r="E19" s="28"/>
      <c r="G19" s="29"/>
      <c r="J19" s="23"/>
      <c r="K19" s="23"/>
      <c r="L19" s="23"/>
      <c r="M19" s="23"/>
      <c r="N19" s="23"/>
      <c r="O19" s="23"/>
    </row>
    <row r="20" spans="2:15" x14ac:dyDescent="0.2">
      <c r="B20" s="11" t="s">
        <v>27</v>
      </c>
      <c r="C20" s="52"/>
      <c r="D20" s="28"/>
      <c r="J20" s="23"/>
      <c r="K20" s="23"/>
      <c r="L20" s="23"/>
      <c r="M20" s="23"/>
      <c r="N20" s="23"/>
      <c r="O20" s="23"/>
    </row>
    <row r="21" spans="2:15" ht="14.25" x14ac:dyDescent="0.2">
      <c r="B21" s="7" t="s">
        <v>16</v>
      </c>
      <c r="C21" s="50">
        <v>0</v>
      </c>
      <c r="D21" s="9"/>
      <c r="J21" s="23"/>
      <c r="K21" s="23"/>
      <c r="L21" s="23"/>
      <c r="M21" s="23"/>
      <c r="N21" s="23"/>
      <c r="O21" s="23"/>
    </row>
    <row r="22" spans="2:15" ht="14.25" x14ac:dyDescent="0.2">
      <c r="B22" s="10" t="s">
        <v>10</v>
      </c>
      <c r="C22" s="50">
        <v>0</v>
      </c>
      <c r="D22" s="9"/>
      <c r="J22" s="23"/>
      <c r="K22" s="23"/>
      <c r="L22" s="23"/>
      <c r="M22" s="23"/>
      <c r="N22" s="23"/>
      <c r="O22" s="23"/>
    </row>
    <row r="23" spans="2:15" ht="14.25" x14ac:dyDescent="0.2">
      <c r="B23" s="10" t="s">
        <v>11</v>
      </c>
      <c r="C23" s="50">
        <v>0</v>
      </c>
      <c r="D23" s="9"/>
      <c r="J23" s="23"/>
      <c r="K23" s="23"/>
      <c r="L23" s="23"/>
      <c r="M23" s="23"/>
      <c r="N23" s="23"/>
      <c r="O23" s="23"/>
    </row>
    <row r="24" spans="2:15" ht="15" thickBot="1" x14ac:dyDescent="0.25">
      <c r="B24" s="10" t="s">
        <v>42</v>
      </c>
      <c r="C24" s="50">
        <v>0</v>
      </c>
      <c r="D24" s="9"/>
      <c r="J24" s="23"/>
      <c r="K24" s="23"/>
      <c r="L24" s="23"/>
      <c r="M24" s="23"/>
      <c r="N24" s="23"/>
      <c r="O24" s="23"/>
    </row>
    <row r="25" spans="2:15" ht="13.5" thickBot="1" x14ac:dyDescent="0.25">
      <c r="B25" s="6" t="s">
        <v>19</v>
      </c>
      <c r="C25" s="46">
        <f>+C18+C21+C22+C23+C24</f>
        <v>0</v>
      </c>
      <c r="D25" s="23"/>
      <c r="J25" s="23"/>
      <c r="K25" s="23"/>
      <c r="L25" s="23"/>
      <c r="M25" s="23"/>
      <c r="N25" s="23"/>
      <c r="O25" s="23"/>
    </row>
    <row r="26" spans="2:15" x14ac:dyDescent="0.2">
      <c r="B26" s="10"/>
      <c r="C26" s="30"/>
      <c r="J26" s="23"/>
      <c r="K26" s="23"/>
      <c r="L26" s="23"/>
      <c r="M26" s="23"/>
      <c r="N26" s="23"/>
      <c r="O26" s="23"/>
    </row>
    <row r="27" spans="2:15" ht="14.25" x14ac:dyDescent="0.2">
      <c r="B27" s="10" t="s">
        <v>0</v>
      </c>
      <c r="C27" s="31"/>
      <c r="J27" s="23"/>
      <c r="K27" s="23"/>
      <c r="L27" s="23"/>
      <c r="M27" s="23"/>
      <c r="N27" s="23"/>
      <c r="O27" s="23"/>
    </row>
    <row r="28" spans="2:15" ht="14.25" x14ac:dyDescent="0.2">
      <c r="B28" s="10" t="s">
        <v>5</v>
      </c>
      <c r="C28" s="31"/>
      <c r="J28" s="23"/>
      <c r="K28" s="23"/>
      <c r="L28" s="23"/>
      <c r="M28" s="23"/>
      <c r="N28" s="23"/>
      <c r="O28" s="23"/>
    </row>
    <row r="29" spans="2:15" ht="13.5" thickBot="1" x14ac:dyDescent="0.25">
      <c r="B29" s="10" t="s">
        <v>2</v>
      </c>
      <c r="C29" s="45">
        <f>IFERROR(VLOOKUP(MAX(C28,C27),'Coefficient réévaluation'!$A$1:$B$172,2,FALSE),1)</f>
        <v>1</v>
      </c>
      <c r="D29" s="9"/>
      <c r="J29" s="23"/>
      <c r="K29" s="23"/>
      <c r="L29" s="23"/>
      <c r="M29" s="23"/>
      <c r="N29" s="23"/>
      <c r="O29" s="23"/>
    </row>
    <row r="30" spans="2:15" ht="13.5" thickBot="1" x14ac:dyDescent="0.25">
      <c r="B30" s="6" t="s">
        <v>18</v>
      </c>
      <c r="C30" s="46">
        <f>+C29*C25</f>
        <v>0</v>
      </c>
      <c r="J30" s="23"/>
      <c r="K30" s="23"/>
      <c r="L30" s="23"/>
      <c r="M30" s="23"/>
      <c r="N30" s="23"/>
      <c r="O30" s="23"/>
    </row>
    <row r="31" spans="2:15" ht="13.5" thickBot="1" x14ac:dyDescent="0.25">
      <c r="B31" s="43" t="s">
        <v>4</v>
      </c>
      <c r="C31" s="44">
        <f>+IF(C8="","",IF((C28-2)&gt;C27,YEAR(C8)-C28,MAX(0,YEAR(C8)-2-C27)))</f>
        <v>2020</v>
      </c>
      <c r="D31" s="18"/>
      <c r="E31" s="32"/>
      <c r="N31" s="23"/>
      <c r="O31" s="23"/>
    </row>
    <row r="32" spans="2:15" ht="13.5" thickBot="1" x14ac:dyDescent="0.25">
      <c r="N32" s="23"/>
      <c r="O32" s="23"/>
    </row>
    <row r="33" spans="2:15" ht="15" x14ac:dyDescent="0.25">
      <c r="B33" s="58" t="s">
        <v>1</v>
      </c>
      <c r="C33" s="59"/>
      <c r="D33" s="9"/>
      <c r="N33" s="23"/>
      <c r="O33" s="23"/>
    </row>
    <row r="34" spans="2:15" x14ac:dyDescent="0.2">
      <c r="B34" s="7"/>
      <c r="C34" s="33"/>
      <c r="N34" s="4"/>
      <c r="O34" s="23"/>
    </row>
    <row r="35" spans="2:15" ht="14.25" x14ac:dyDescent="0.2">
      <c r="B35" s="5" t="s">
        <v>25</v>
      </c>
      <c r="C35" s="54">
        <v>0</v>
      </c>
      <c r="N35" s="23"/>
      <c r="O35" s="23"/>
    </row>
    <row r="36" spans="2:15" ht="14.25" x14ac:dyDescent="0.2">
      <c r="B36" s="10" t="s">
        <v>3</v>
      </c>
      <c r="C36" s="31">
        <v>0</v>
      </c>
      <c r="N36" s="23"/>
      <c r="O36" s="23"/>
    </row>
    <row r="37" spans="2:15" x14ac:dyDescent="0.2">
      <c r="B37" s="10" t="s">
        <v>2</v>
      </c>
      <c r="C37" s="39">
        <f>IFERROR(VLOOKUP(C36,'Coefficient réévaluation'!$A$1:$B$172,2,FALSE),0)</f>
        <v>0</v>
      </c>
      <c r="D37" s="9"/>
      <c r="N37" s="23"/>
      <c r="O37" s="23"/>
    </row>
    <row r="38" spans="2:15" x14ac:dyDescent="0.2">
      <c r="B38" s="10" t="s">
        <v>22</v>
      </c>
      <c r="C38" s="34">
        <f>C35*C37</f>
        <v>0</v>
      </c>
      <c r="N38" s="23"/>
      <c r="O38" s="23"/>
    </row>
    <row r="39" spans="2:15" x14ac:dyDescent="0.2">
      <c r="B39" s="10"/>
      <c r="C39" s="34"/>
      <c r="N39" s="23"/>
      <c r="O39" s="23"/>
    </row>
    <row r="40" spans="2:15" ht="14.25" x14ac:dyDescent="0.2">
      <c r="B40" s="5" t="s">
        <v>25</v>
      </c>
      <c r="C40" s="54">
        <v>0</v>
      </c>
      <c r="N40" s="23"/>
      <c r="O40" s="23"/>
    </row>
    <row r="41" spans="2:15" ht="14.25" x14ac:dyDescent="0.2">
      <c r="B41" s="10" t="s">
        <v>3</v>
      </c>
      <c r="C41" s="31">
        <v>0</v>
      </c>
      <c r="N41" s="23"/>
      <c r="O41" s="23"/>
    </row>
    <row r="42" spans="2:15" x14ac:dyDescent="0.2">
      <c r="B42" s="10" t="s">
        <v>2</v>
      </c>
      <c r="C42" s="39">
        <f>IFERROR(VLOOKUP(C41,'Coefficient réévaluation'!$A$1:$B$172,2,FALSE),0)</f>
        <v>0</v>
      </c>
      <c r="D42" s="9"/>
      <c r="N42" s="23"/>
      <c r="O42" s="23"/>
    </row>
    <row r="43" spans="2:15" ht="12.6" customHeight="1" x14ac:dyDescent="0.2">
      <c r="B43" s="10" t="s">
        <v>22</v>
      </c>
      <c r="C43" s="34">
        <f>C40*C42</f>
        <v>0</v>
      </c>
      <c r="N43" s="23"/>
      <c r="O43" s="23"/>
    </row>
    <row r="44" spans="2:15" ht="12.6" customHeight="1" x14ac:dyDescent="0.2">
      <c r="B44" s="10"/>
      <c r="C44" s="34"/>
      <c r="N44" s="23"/>
      <c r="O44" s="23"/>
    </row>
    <row r="45" spans="2:15" ht="12.6" customHeight="1" x14ac:dyDescent="0.2">
      <c r="B45" s="5" t="s">
        <v>25</v>
      </c>
      <c r="C45" s="54">
        <v>0</v>
      </c>
      <c r="N45" s="23"/>
      <c r="O45" s="23"/>
    </row>
    <row r="46" spans="2:15" ht="12.6" customHeight="1" x14ac:dyDescent="0.2">
      <c r="B46" s="10" t="s">
        <v>3</v>
      </c>
      <c r="C46" s="31">
        <v>0</v>
      </c>
      <c r="N46" s="23"/>
      <c r="O46" s="23"/>
    </row>
    <row r="47" spans="2:15" ht="12.6" customHeight="1" x14ac:dyDescent="0.2">
      <c r="B47" s="10" t="s">
        <v>2</v>
      </c>
      <c r="C47" s="39">
        <f>IFERROR(VLOOKUP(C46,'Coefficient réévaluation'!$A$1:$B$172,2,FALSE),0)</f>
        <v>0</v>
      </c>
      <c r="N47" s="23"/>
      <c r="O47" s="23"/>
    </row>
    <row r="48" spans="2:15" ht="12.6" customHeight="1" x14ac:dyDescent="0.2">
      <c r="B48" s="10" t="s">
        <v>22</v>
      </c>
      <c r="C48" s="34">
        <f>C45*C47</f>
        <v>0</v>
      </c>
      <c r="N48" s="23"/>
      <c r="O48" s="23"/>
    </row>
    <row r="49" spans="2:15" ht="12.6" customHeight="1" x14ac:dyDescent="0.2">
      <c r="B49" s="10"/>
      <c r="C49" s="34"/>
      <c r="N49" s="23"/>
      <c r="O49" s="23"/>
    </row>
    <row r="50" spans="2:15" ht="12.6" customHeight="1" x14ac:dyDescent="0.2">
      <c r="B50" s="5" t="s">
        <v>25</v>
      </c>
      <c r="C50" s="53">
        <v>0</v>
      </c>
      <c r="N50" s="23"/>
      <c r="O50" s="23"/>
    </row>
    <row r="51" spans="2:15" ht="12.6" customHeight="1" x14ac:dyDescent="0.2">
      <c r="B51" s="10" t="s">
        <v>3</v>
      </c>
      <c r="C51" s="31">
        <v>0</v>
      </c>
      <c r="N51" s="23"/>
      <c r="O51" s="23"/>
    </row>
    <row r="52" spans="2:15" ht="12.6" customHeight="1" x14ac:dyDescent="0.2">
      <c r="B52" s="10" t="s">
        <v>2</v>
      </c>
      <c r="C52" s="39">
        <f>IFERROR(VLOOKUP(C51,'Coefficient réévaluation'!$A$1:$B$172,2,FALSE),0)</f>
        <v>0</v>
      </c>
      <c r="N52" s="23"/>
      <c r="O52" s="23"/>
    </row>
    <row r="53" spans="2:15" ht="12.6" customHeight="1" x14ac:dyDescent="0.2">
      <c r="B53" s="10" t="s">
        <v>22</v>
      </c>
      <c r="C53" s="34">
        <f>C50*C52</f>
        <v>0</v>
      </c>
      <c r="N53" s="23"/>
      <c r="O53" s="23"/>
    </row>
    <row r="54" spans="2:15" ht="12.6" customHeight="1" x14ac:dyDescent="0.2">
      <c r="B54" s="10"/>
      <c r="C54" s="34"/>
      <c r="N54" s="23"/>
      <c r="O54" s="23"/>
    </row>
    <row r="55" spans="2:15" ht="12.6" customHeight="1" x14ac:dyDescent="0.2">
      <c r="B55" s="5" t="s">
        <v>25</v>
      </c>
      <c r="C55" s="54">
        <v>0</v>
      </c>
      <c r="N55" s="23"/>
      <c r="O55" s="23"/>
    </row>
    <row r="56" spans="2:15" ht="12.6" customHeight="1" x14ac:dyDescent="0.2">
      <c r="B56" s="10" t="s">
        <v>3</v>
      </c>
      <c r="C56" s="31">
        <v>0</v>
      </c>
      <c r="N56" s="23"/>
      <c r="O56" s="23"/>
    </row>
    <row r="57" spans="2:15" ht="12.6" customHeight="1" x14ac:dyDescent="0.2">
      <c r="B57" s="10" t="s">
        <v>2</v>
      </c>
      <c r="C57" s="39">
        <f>IFERROR(VLOOKUP(C56,'Coefficient réévaluation'!$A$1:$B$172,2,FALSE),0)</f>
        <v>0</v>
      </c>
      <c r="N57" s="23"/>
      <c r="O57" s="23"/>
    </row>
    <row r="58" spans="2:15" ht="12.6" customHeight="1" x14ac:dyDescent="0.2">
      <c r="B58" s="10" t="s">
        <v>22</v>
      </c>
      <c r="C58" s="34">
        <f>C55*C57</f>
        <v>0</v>
      </c>
      <c r="N58" s="23"/>
      <c r="O58" s="23"/>
    </row>
    <row r="59" spans="2:15" ht="13.5" thickBot="1" x14ac:dyDescent="0.25">
      <c r="B59" s="10"/>
      <c r="C59" s="34"/>
      <c r="N59" s="23"/>
      <c r="O59" s="23"/>
    </row>
    <row r="60" spans="2:15" ht="13.5" thickBot="1" x14ac:dyDescent="0.25">
      <c r="B60" s="6" t="s">
        <v>20</v>
      </c>
      <c r="C60" s="46">
        <f>+SUM(C38,C43,C48,C53,C58)</f>
        <v>0</v>
      </c>
      <c r="D60" s="35"/>
      <c r="E60" s="35"/>
      <c r="F60" s="35"/>
      <c r="N60" s="23"/>
      <c r="O60" s="23"/>
    </row>
    <row r="61" spans="2:15" ht="13.5" thickBot="1" x14ac:dyDescent="0.25">
      <c r="C61" s="47"/>
      <c r="D61" s="35"/>
      <c r="E61" s="35"/>
      <c r="F61" s="35"/>
      <c r="N61" s="23"/>
      <c r="O61" s="23"/>
    </row>
    <row r="62" spans="2:15" ht="13.5" thickBot="1" x14ac:dyDescent="0.25">
      <c r="B62" s="3" t="s">
        <v>17</v>
      </c>
      <c r="C62" s="46">
        <f>+SUM(C60,C30)</f>
        <v>0</v>
      </c>
      <c r="D62" s="35"/>
      <c r="E62" s="35"/>
      <c r="F62" s="35"/>
      <c r="N62" s="23"/>
      <c r="O62" s="23"/>
    </row>
    <row r="63" spans="2:15" ht="13.5" thickBot="1" x14ac:dyDescent="0.25">
      <c r="B63" s="19" t="s">
        <v>23</v>
      </c>
      <c r="C63" s="48">
        <f>+(C22+C17)*C29</f>
        <v>0</v>
      </c>
      <c r="D63" s="35"/>
      <c r="E63" s="35"/>
      <c r="F63" s="35"/>
      <c r="N63" s="23"/>
      <c r="O63" s="23"/>
    </row>
    <row r="64" spans="2:15" ht="13.5" thickBot="1" x14ac:dyDescent="0.25">
      <c r="B64" s="19" t="s">
        <v>24</v>
      </c>
      <c r="C64" s="48">
        <f>+C62-(C17+C22)*C29</f>
        <v>0</v>
      </c>
      <c r="D64" s="42"/>
      <c r="E64" s="35"/>
      <c r="F64" s="35"/>
      <c r="N64" s="23"/>
      <c r="O64" s="23"/>
    </row>
    <row r="65" spans="2:15" ht="13.5" thickBot="1" x14ac:dyDescent="0.25">
      <c r="C65" s="47"/>
      <c r="D65" s="35"/>
      <c r="E65" s="35"/>
      <c r="F65" s="35"/>
      <c r="N65" s="23"/>
      <c r="O65" s="23"/>
    </row>
    <row r="66" spans="2:15" ht="13.5" thickBot="1" x14ac:dyDescent="0.25">
      <c r="B66" s="3" t="s">
        <v>45</v>
      </c>
      <c r="C66" s="46">
        <f>-C64*C31/100</f>
        <v>0</v>
      </c>
      <c r="D66" s="35"/>
      <c r="E66" s="35"/>
      <c r="F66" s="35"/>
      <c r="N66" s="23"/>
      <c r="O66" s="23"/>
    </row>
    <row r="67" spans="2:15" ht="13.5" thickBot="1" x14ac:dyDescent="0.25">
      <c r="C67" s="47"/>
      <c r="D67" s="35"/>
      <c r="E67" s="35"/>
      <c r="F67" s="35"/>
      <c r="N67" s="23"/>
      <c r="O67" s="23"/>
    </row>
    <row r="68" spans="2:15" ht="13.5" thickBot="1" x14ac:dyDescent="0.25">
      <c r="B68" s="3" t="s">
        <v>6</v>
      </c>
      <c r="C68" s="46">
        <f>+C62+C66</f>
        <v>0</v>
      </c>
      <c r="D68" s="35"/>
      <c r="E68" s="35"/>
      <c r="F68" s="35"/>
      <c r="N68" s="23"/>
      <c r="O68" s="23"/>
    </row>
    <row r="69" spans="2:15" ht="13.5" thickBot="1" x14ac:dyDescent="0.25">
      <c r="B69" s="3" t="s">
        <v>44</v>
      </c>
      <c r="C69" s="49">
        <f>+C68*IF(OR(C12="A",C12="B",C12="C",C12="D",C12="E"),3.5%,3%)/12</f>
        <v>0</v>
      </c>
      <c r="D69" s="41"/>
      <c r="E69" s="35"/>
      <c r="F69" s="35"/>
      <c r="N69" s="23"/>
      <c r="O69" s="23"/>
    </row>
    <row r="70" spans="2:15" x14ac:dyDescent="0.2">
      <c r="D70" s="35"/>
      <c r="E70" s="35"/>
      <c r="F70" s="35"/>
      <c r="N70" s="23"/>
      <c r="O70" s="23"/>
    </row>
    <row r="71" spans="2:15" x14ac:dyDescent="0.2">
      <c r="D71" s="35"/>
      <c r="E71" s="35"/>
      <c r="F71" s="35"/>
      <c r="N71" s="23"/>
      <c r="O71" s="23"/>
    </row>
    <row r="72" spans="2:15" x14ac:dyDescent="0.2">
      <c r="D72" s="35"/>
      <c r="E72" s="35"/>
      <c r="F72" s="35"/>
      <c r="N72" s="23"/>
      <c r="O72" s="23"/>
    </row>
    <row r="73" spans="2:15" x14ac:dyDescent="0.2">
      <c r="D73" s="35"/>
      <c r="E73" s="35"/>
      <c r="F73" s="35"/>
      <c r="N73" s="23"/>
      <c r="O73" s="23"/>
    </row>
    <row r="74" spans="2:15" ht="14.25" customHeight="1" x14ac:dyDescent="0.2"/>
  </sheetData>
  <protectedRanges>
    <protectedRange sqref="C8" name="Date location"/>
    <protectedRange sqref="C35:C36 C40:C41 C55:C56 C50:C51 C45:C46" name="Travaux amélioration"/>
    <protectedRange sqref="C27:C28" name="Date acquisition ou construction"/>
    <protectedRange sqref="C21:C24" name="Frais accessoires"/>
    <protectedRange sqref="C17:C19" name="Valeur acquisition"/>
    <protectedRange sqref="C14 C12" name="Valeur terrain"/>
  </protectedRanges>
  <mergeCells count="3">
    <mergeCell ref="B4:C4"/>
    <mergeCell ref="B10:C10"/>
    <mergeCell ref="B33:C33"/>
  </mergeCells>
  <pageMargins left="0.74803149606299213" right="0.74803149606299213" top="0.59055118110236227" bottom="0.59055118110236227" header="0.31496062992125984" footer="0.31496062992125984"/>
  <pageSetup paperSize="9" orientation="landscape" r:id="rId1"/>
  <headerFooter alignWithMargins="0">
    <oddFooter>&amp;L&amp;"Arial"&amp;8 0130381-0000002 EUO3: 2000365387: 1&amp;C&amp;"Arial"&amp;8&amp;P&amp;R&amp;"Arial"&amp;8&amp;D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List!$A$5:$A$13</xm:f>
          </x14:formula1>
          <xm:sqref>C12</xm:sqref>
        </x14:dataValidation>
        <x14:dataValidation type="list" allowBlank="1" showInputMessage="1" showErrorMessage="1">
          <x14:formula1>
            <xm:f>List!$A$2:$A$3</xm:f>
          </x14:formula1>
          <xm:sqref>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/>
  </sheetViews>
  <sheetFormatPr defaultRowHeight="12.75" x14ac:dyDescent="0.2"/>
  <sheetData>
    <row r="1" spans="1:1" x14ac:dyDescent="0.2">
      <c r="A1" s="8" t="s">
        <v>15</v>
      </c>
    </row>
    <row r="2" spans="1:1" x14ac:dyDescent="0.2">
      <c r="A2" s="8" t="s">
        <v>13</v>
      </c>
    </row>
    <row r="3" spans="1:1" x14ac:dyDescent="0.2">
      <c r="A3" s="8" t="s">
        <v>14</v>
      </c>
    </row>
    <row r="4" spans="1:1" x14ac:dyDescent="0.2">
      <c r="A4" s="8" t="s">
        <v>31</v>
      </c>
    </row>
    <row r="5" spans="1:1" x14ac:dyDescent="0.2">
      <c r="A5" s="8" t="s">
        <v>32</v>
      </c>
    </row>
    <row r="6" spans="1:1" x14ac:dyDescent="0.2">
      <c r="A6" s="8" t="s">
        <v>33</v>
      </c>
    </row>
    <row r="7" spans="1:1" x14ac:dyDescent="0.2">
      <c r="A7" s="8" t="s">
        <v>40</v>
      </c>
    </row>
    <row r="8" spans="1:1" x14ac:dyDescent="0.2">
      <c r="A8" s="8" t="s">
        <v>34</v>
      </c>
    </row>
    <row r="9" spans="1:1" x14ac:dyDescent="0.2">
      <c r="A9" s="8" t="s">
        <v>35</v>
      </c>
    </row>
    <row r="10" spans="1:1" x14ac:dyDescent="0.2">
      <c r="A10" s="8" t="s">
        <v>36</v>
      </c>
    </row>
    <row r="11" spans="1:1" x14ac:dyDescent="0.2">
      <c r="A11" s="8" t="s">
        <v>37</v>
      </c>
    </row>
    <row r="12" spans="1:1" x14ac:dyDescent="0.2">
      <c r="A12" s="8" t="s">
        <v>38</v>
      </c>
    </row>
    <row r="13" spans="1:1" x14ac:dyDescent="0.2">
      <c r="A13" s="8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4"/>
  <sheetViews>
    <sheetView showGridLines="0" workbookViewId="0">
      <pane ySplit="1" topLeftCell="A2" activePane="bottomLeft" state="frozen"/>
      <selection pane="bottomLeft" activeCell="B2" sqref="B2"/>
    </sheetView>
  </sheetViews>
  <sheetFormatPr defaultRowHeight="12.75" outlineLevelRow="1" x14ac:dyDescent="0.2"/>
  <cols>
    <col min="1" max="2" width="20.28515625" style="15" customWidth="1"/>
  </cols>
  <sheetData>
    <row r="1" spans="1:2" ht="25.5" x14ac:dyDescent="0.2">
      <c r="A1" s="12" t="s">
        <v>7</v>
      </c>
      <c r="B1" s="55" t="s">
        <v>43</v>
      </c>
    </row>
    <row r="2" spans="1:2" outlineLevel="1" x14ac:dyDescent="0.2">
      <c r="A2" s="13">
        <v>1948</v>
      </c>
      <c r="B2" s="38">
        <v>55.185658594434521</v>
      </c>
    </row>
    <row r="3" spans="1:2" outlineLevel="1" x14ac:dyDescent="0.2">
      <c r="A3" s="14">
        <v>1949</v>
      </c>
      <c r="B3" s="36">
        <v>50.355730882027999</v>
      </c>
    </row>
    <row r="4" spans="1:2" outlineLevel="1" x14ac:dyDescent="0.2">
      <c r="A4" s="14">
        <v>1950</v>
      </c>
      <c r="B4" s="36">
        <v>48.580480968446757</v>
      </c>
    </row>
    <row r="5" spans="1:2" outlineLevel="1" x14ac:dyDescent="0.2">
      <c r="A5" s="14">
        <v>1951</v>
      </c>
      <c r="B5" s="36">
        <v>45.922205658316166</v>
      </c>
    </row>
    <row r="6" spans="1:2" outlineLevel="1" x14ac:dyDescent="0.2">
      <c r="A6" s="14">
        <v>1952</v>
      </c>
      <c r="B6" s="36">
        <v>45.510280140709149</v>
      </c>
    </row>
    <row r="7" spans="1:2" outlineLevel="1" x14ac:dyDescent="0.2">
      <c r="A7" s="14">
        <v>1953</v>
      </c>
      <c r="B7" s="36">
        <v>45.417689238730169</v>
      </c>
    </row>
    <row r="8" spans="1:2" outlineLevel="1" x14ac:dyDescent="0.2">
      <c r="A8" s="14">
        <v>1954</v>
      </c>
      <c r="B8" s="36">
        <v>44.891615618204334</v>
      </c>
    </row>
    <row r="9" spans="1:2" outlineLevel="1" x14ac:dyDescent="0.2">
      <c r="A9" s="14">
        <v>1955</v>
      </c>
      <c r="B9" s="36">
        <v>45.003835607250728</v>
      </c>
    </row>
    <row r="10" spans="1:2" outlineLevel="1" x14ac:dyDescent="0.2">
      <c r="A10" s="14">
        <v>1956</v>
      </c>
      <c r="B10" s="36">
        <v>43.968531108919585</v>
      </c>
    </row>
    <row r="11" spans="1:2" outlineLevel="1" x14ac:dyDescent="0.2">
      <c r="A11" s="14">
        <v>1957</v>
      </c>
      <c r="B11" s="36">
        <v>42.39858431706422</v>
      </c>
    </row>
    <row r="12" spans="1:2" outlineLevel="1" x14ac:dyDescent="0.2">
      <c r="A12" s="14">
        <v>1958</v>
      </c>
      <c r="B12" s="36">
        <v>42.589481483937455</v>
      </c>
    </row>
    <row r="13" spans="1:2" outlineLevel="1" x14ac:dyDescent="0.2">
      <c r="A13" s="14">
        <v>1959</v>
      </c>
      <c r="B13" s="36">
        <v>42.385704060569331</v>
      </c>
    </row>
    <row r="14" spans="1:2" outlineLevel="1" x14ac:dyDescent="0.2">
      <c r="A14" s="14">
        <v>1960</v>
      </c>
      <c r="B14" s="36">
        <v>42.101128950325609</v>
      </c>
    </row>
    <row r="15" spans="1:2" outlineLevel="1" x14ac:dyDescent="0.2">
      <c r="A15" s="14">
        <v>1961</v>
      </c>
      <c r="B15" s="36">
        <v>41.933470986964934</v>
      </c>
    </row>
    <row r="16" spans="1:2" outlineLevel="1" x14ac:dyDescent="0.2">
      <c r="A16" s="14">
        <v>1962</v>
      </c>
      <c r="B16" s="36">
        <v>41.589728397460043</v>
      </c>
    </row>
    <row r="17" spans="1:2" outlineLevel="1" x14ac:dyDescent="0.2">
      <c r="A17" s="14">
        <v>1963</v>
      </c>
      <c r="B17" s="36">
        <v>40.020979947329963</v>
      </c>
    </row>
    <row r="18" spans="1:2" outlineLevel="1" x14ac:dyDescent="0.2">
      <c r="A18" s="14">
        <v>1964</v>
      </c>
      <c r="B18" s="36">
        <v>38.913161718415594</v>
      </c>
    </row>
    <row r="19" spans="1:2" outlineLevel="1" x14ac:dyDescent="0.2">
      <c r="A19" s="14">
        <v>1965</v>
      </c>
      <c r="B19" s="36">
        <v>37.275752428901704</v>
      </c>
    </row>
    <row r="20" spans="1:2" outlineLevel="1" x14ac:dyDescent="0.2">
      <c r="A20" s="14">
        <v>1966</v>
      </c>
      <c r="B20" s="36">
        <v>36.704542279876108</v>
      </c>
    </row>
    <row r="21" spans="1:2" outlineLevel="1" x14ac:dyDescent="0.2">
      <c r="A21" s="14">
        <v>1967</v>
      </c>
      <c r="B21" s="36">
        <v>35.624445638038829</v>
      </c>
    </row>
    <row r="22" spans="1:2" outlineLevel="1" x14ac:dyDescent="0.2">
      <c r="A22" s="14">
        <v>1968</v>
      </c>
      <c r="B22" s="36">
        <v>34.824196016817446</v>
      </c>
    </row>
    <row r="23" spans="1:2" outlineLevel="1" x14ac:dyDescent="0.2">
      <c r="A23" s="14">
        <v>1969</v>
      </c>
      <c r="B23" s="36">
        <v>33.86895044092222</v>
      </c>
    </row>
    <row r="24" spans="1:2" outlineLevel="1" x14ac:dyDescent="0.2">
      <c r="A24" s="14">
        <v>1970</v>
      </c>
      <c r="B24" s="36">
        <v>32.462340935639617</v>
      </c>
    </row>
    <row r="25" spans="1:2" outlineLevel="1" x14ac:dyDescent="0.2">
      <c r="A25" s="14">
        <v>1971</v>
      </c>
      <c r="B25" s="36">
        <v>30.767548672226493</v>
      </c>
    </row>
    <row r="26" spans="1:2" outlineLevel="1" x14ac:dyDescent="0.2">
      <c r="A26" s="14">
        <v>1972</v>
      </c>
      <c r="B26" s="36">
        <v>29.058240412658353</v>
      </c>
    </row>
    <row r="27" spans="1:2" outlineLevel="1" x14ac:dyDescent="0.2">
      <c r="A27" s="14">
        <v>1973</v>
      </c>
      <c r="B27" s="36">
        <v>27.378952382531217</v>
      </c>
    </row>
    <row r="28" spans="1:2" outlineLevel="1" x14ac:dyDescent="0.2">
      <c r="A28" s="14">
        <v>1974</v>
      </c>
      <c r="B28" s="36">
        <v>24.611596638098266</v>
      </c>
    </row>
    <row r="29" spans="1:2" outlineLevel="1" x14ac:dyDescent="0.2">
      <c r="A29" s="14">
        <v>1975</v>
      </c>
      <c r="B29" s="36">
        <v>22.194971778306478</v>
      </c>
    </row>
    <row r="30" spans="1:2" outlineLevel="1" x14ac:dyDescent="0.2">
      <c r="A30" s="14">
        <v>1976</v>
      </c>
      <c r="B30" s="36">
        <v>18.772879953738791</v>
      </c>
    </row>
    <row r="31" spans="1:2" outlineLevel="1" x14ac:dyDescent="0.2">
      <c r="A31" s="14">
        <v>1977</v>
      </c>
      <c r="B31" s="36">
        <v>16.507427138704134</v>
      </c>
    </row>
    <row r="32" spans="1:2" outlineLevel="1" x14ac:dyDescent="0.2">
      <c r="A32" s="14">
        <v>1978</v>
      </c>
      <c r="B32" s="36">
        <v>15.010690856857344</v>
      </c>
    </row>
    <row r="33" spans="1:2" outlineLevel="1" x14ac:dyDescent="0.2">
      <c r="A33" s="14">
        <v>1979</v>
      </c>
      <c r="B33" s="36">
        <v>13.723317733156371</v>
      </c>
    </row>
    <row r="34" spans="1:2" outlineLevel="1" x14ac:dyDescent="0.2">
      <c r="A34" s="14">
        <v>1980</v>
      </c>
      <c r="B34" s="36">
        <v>12.589058853431737</v>
      </c>
    </row>
    <row r="35" spans="1:2" outlineLevel="1" x14ac:dyDescent="0.2">
      <c r="A35" s="14">
        <v>1981</v>
      </c>
      <c r="B35" s="36">
        <v>12.120313165231606</v>
      </c>
    </row>
    <row r="36" spans="1:2" outlineLevel="1" x14ac:dyDescent="0.2">
      <c r="A36" s="14">
        <v>1982</v>
      </c>
      <c r="B36" s="36">
        <v>12.061623239007451</v>
      </c>
    </row>
    <row r="37" spans="1:2" outlineLevel="1" x14ac:dyDescent="0.2">
      <c r="A37" s="14">
        <v>1983</v>
      </c>
      <c r="B37" s="36">
        <v>11.971645852708109</v>
      </c>
    </row>
    <row r="38" spans="1:2" outlineLevel="1" x14ac:dyDescent="0.2">
      <c r="A38" s="14">
        <v>1984</v>
      </c>
      <c r="B38" s="36">
        <v>11.363984844434306</v>
      </c>
    </row>
    <row r="39" spans="1:2" outlineLevel="1" x14ac:dyDescent="0.2">
      <c r="A39" s="14">
        <v>1985</v>
      </c>
      <c r="B39" s="36">
        <v>10.752039906713373</v>
      </c>
    </row>
    <row r="40" spans="1:2" outlineLevel="1" x14ac:dyDescent="0.2">
      <c r="A40" s="14">
        <v>1986</v>
      </c>
      <c r="B40" s="36">
        <v>10.006301743350937</v>
      </c>
    </row>
    <row r="41" spans="1:2" outlineLevel="1" x14ac:dyDescent="0.2">
      <c r="A41" s="14">
        <v>1987</v>
      </c>
      <c r="B41" s="36">
        <v>9.2689221566766005</v>
      </c>
    </row>
    <row r="42" spans="1:2" outlineLevel="1" x14ac:dyDescent="0.2">
      <c r="A42" s="14">
        <v>1988</v>
      </c>
      <c r="B42" s="36">
        <v>8.3436450829401902</v>
      </c>
    </row>
    <row r="43" spans="1:2" outlineLevel="1" x14ac:dyDescent="0.2">
      <c r="A43" s="14">
        <v>1989</v>
      </c>
      <c r="B43" s="36">
        <v>7.3666103088321258</v>
      </c>
    </row>
    <row r="44" spans="1:2" outlineLevel="1" x14ac:dyDescent="0.2">
      <c r="A44" s="14">
        <v>1990</v>
      </c>
      <c r="B44" s="36">
        <v>6.4761148995146103</v>
      </c>
    </row>
    <row r="45" spans="1:2" outlineLevel="1" x14ac:dyDescent="0.2">
      <c r="A45" s="14">
        <v>1991</v>
      </c>
      <c r="B45" s="36">
        <v>5.9960659137057695</v>
      </c>
    </row>
    <row r="46" spans="1:2" outlineLevel="1" x14ac:dyDescent="0.2">
      <c r="A46" s="14">
        <v>1992</v>
      </c>
      <c r="B46" s="36">
        <v>5.4370014461987717</v>
      </c>
    </row>
    <row r="47" spans="1:2" outlineLevel="1" x14ac:dyDescent="0.2">
      <c r="A47" s="14">
        <v>1993</v>
      </c>
      <c r="B47" s="36">
        <v>5.5110112230431252</v>
      </c>
    </row>
    <row r="48" spans="1:2" outlineLevel="1" x14ac:dyDescent="0.2">
      <c r="A48" s="14">
        <v>1994</v>
      </c>
      <c r="B48" s="36">
        <v>5.4134082058330657</v>
      </c>
    </row>
    <row r="49" spans="1:2" outlineLevel="1" x14ac:dyDescent="0.2">
      <c r="A49" s="14">
        <v>1995</v>
      </c>
      <c r="B49" s="36">
        <v>5.397958338813619</v>
      </c>
    </row>
    <row r="50" spans="1:2" outlineLevel="1" x14ac:dyDescent="0.2">
      <c r="A50" s="14">
        <v>1996</v>
      </c>
      <c r="B50" s="36">
        <v>5.062549262523639</v>
      </c>
    </row>
    <row r="51" spans="1:2" outlineLevel="1" x14ac:dyDescent="0.2">
      <c r="A51" s="14">
        <v>1997</v>
      </c>
      <c r="B51" s="36">
        <v>4.8872017691242169</v>
      </c>
    </row>
    <row r="52" spans="1:2" outlineLevel="1" x14ac:dyDescent="0.2">
      <c r="A52" s="14">
        <v>1998</v>
      </c>
      <c r="B52" s="36">
        <v>4.7183795665959405</v>
      </c>
    </row>
    <row r="53" spans="1:2" outlineLevel="1" x14ac:dyDescent="0.2">
      <c r="A53" s="14">
        <v>1999</v>
      </c>
      <c r="B53" s="36">
        <v>4.4335685153538504</v>
      </c>
    </row>
    <row r="54" spans="1:2" outlineLevel="1" x14ac:dyDescent="0.2">
      <c r="A54" s="14">
        <v>2000</v>
      </c>
      <c r="B54" s="36">
        <v>4.1334367125322036</v>
      </c>
    </row>
    <row r="55" spans="1:2" outlineLevel="1" x14ac:dyDescent="0.2">
      <c r="A55" s="14">
        <v>2001</v>
      </c>
      <c r="B55" s="36">
        <v>3.7279433704927305</v>
      </c>
    </row>
    <row r="56" spans="1:2" outlineLevel="1" x14ac:dyDescent="0.2">
      <c r="A56" s="14">
        <v>2002</v>
      </c>
      <c r="B56" s="36">
        <v>3.4375861807497321</v>
      </c>
    </row>
    <row r="57" spans="1:2" outlineLevel="1" x14ac:dyDescent="0.2">
      <c r="A57" s="14">
        <v>2003</v>
      </c>
      <c r="B57" s="36">
        <v>3.0938777771359023</v>
      </c>
    </row>
    <row r="58" spans="1:2" outlineLevel="1" x14ac:dyDescent="0.2">
      <c r="A58" s="14">
        <v>2004</v>
      </c>
      <c r="B58" s="36">
        <v>2.7825156701941047</v>
      </c>
    </row>
    <row r="59" spans="1:2" outlineLevel="1" x14ac:dyDescent="0.2">
      <c r="A59" s="14">
        <v>2005</v>
      </c>
      <c r="B59" s="36">
        <v>2.5018361511660228</v>
      </c>
    </row>
    <row r="60" spans="1:2" outlineLevel="1" x14ac:dyDescent="0.2">
      <c r="A60" s="14">
        <v>2006</v>
      </c>
      <c r="B60" s="36">
        <v>2.2489101603603201</v>
      </c>
    </row>
    <row r="61" spans="1:2" outlineLevel="1" x14ac:dyDescent="0.2">
      <c r="A61" s="14">
        <v>2007</v>
      </c>
      <c r="B61" s="36">
        <v>2.0511914748712248</v>
      </c>
    </row>
    <row r="62" spans="1:2" outlineLevel="1" x14ac:dyDescent="0.2">
      <c r="A62" s="14">
        <v>2008</v>
      </c>
      <c r="B62" s="36">
        <v>2.0600210111892148</v>
      </c>
    </row>
    <row r="63" spans="1:2" outlineLevel="1" x14ac:dyDescent="0.2">
      <c r="A63" s="14">
        <v>2009</v>
      </c>
      <c r="B63" s="36">
        <v>2.1855697634196365</v>
      </c>
    </row>
    <row r="64" spans="1:2" outlineLevel="1" x14ac:dyDescent="0.2">
      <c r="A64" s="14">
        <v>2010</v>
      </c>
      <c r="B64" s="36">
        <v>2.0728304101932502</v>
      </c>
    </row>
    <row r="65" spans="1:2" outlineLevel="1" x14ac:dyDescent="0.2">
      <c r="A65" s="14">
        <v>2011</v>
      </c>
      <c r="B65" s="36">
        <v>1.9666889418184117</v>
      </c>
    </row>
    <row r="66" spans="1:2" outlineLevel="1" x14ac:dyDescent="0.2">
      <c r="A66" s="14">
        <v>2012</v>
      </c>
      <c r="B66" s="36">
        <v>1.8939205904436114</v>
      </c>
    </row>
    <row r="67" spans="1:2" outlineLevel="1" x14ac:dyDescent="0.2">
      <c r="A67" s="14">
        <v>2013</v>
      </c>
      <c r="B67" s="36">
        <v>1.8167154218501322</v>
      </c>
    </row>
    <row r="68" spans="1:2" outlineLevel="1" x14ac:dyDescent="0.2">
      <c r="A68" s="14">
        <v>2014</v>
      </c>
      <c r="B68" s="36">
        <v>1.7290008829713861</v>
      </c>
    </row>
    <row r="69" spans="1:2" outlineLevel="1" x14ac:dyDescent="0.2">
      <c r="A69" s="14">
        <v>2015</v>
      </c>
      <c r="B69" s="36">
        <v>1.667125346302506</v>
      </c>
    </row>
    <row r="70" spans="1:2" outlineLevel="1" x14ac:dyDescent="0.2">
      <c r="A70" s="14">
        <v>2016</v>
      </c>
      <c r="B70" s="36">
        <v>1.5468581051409775</v>
      </c>
    </row>
    <row r="71" spans="1:2" outlineLevel="1" x14ac:dyDescent="0.2">
      <c r="A71" s="14">
        <v>2017</v>
      </c>
      <c r="B71" s="36">
        <v>1.4844913891707907</v>
      </c>
    </row>
    <row r="72" spans="1:2" outlineLevel="1" x14ac:dyDescent="0.2">
      <c r="A72" s="14">
        <v>2018</v>
      </c>
      <c r="B72" s="36">
        <v>1.3594759645749535</v>
      </c>
    </row>
    <row r="73" spans="1:2" outlineLevel="1" x14ac:dyDescent="0.2">
      <c r="A73" s="14">
        <v>2019</v>
      </c>
      <c r="B73" s="36">
        <v>1.2279112815245188</v>
      </c>
    </row>
    <row r="74" spans="1:2" outlineLevel="1" x14ac:dyDescent="0.2">
      <c r="A74" s="14">
        <v>2020</v>
      </c>
      <c r="B74" s="36">
        <v>1.1203928118995439</v>
      </c>
    </row>
    <row r="75" spans="1:2" outlineLevel="1" x14ac:dyDescent="0.2">
      <c r="A75" s="14">
        <v>2021</v>
      </c>
      <c r="B75" s="36">
        <v>1</v>
      </c>
    </row>
    <row r="76" spans="1:2" outlineLevel="1" x14ac:dyDescent="0.2">
      <c r="A76" s="14">
        <v>2022</v>
      </c>
      <c r="B76" s="36">
        <v>1</v>
      </c>
    </row>
    <row r="77" spans="1:2" outlineLevel="1" x14ac:dyDescent="0.2">
      <c r="A77" s="14"/>
      <c r="B77" s="16"/>
    </row>
    <row r="78" spans="1:2" outlineLevel="1" x14ac:dyDescent="0.2">
      <c r="A78" s="14"/>
      <c r="B78" s="16"/>
    </row>
    <row r="79" spans="1:2" outlineLevel="1" x14ac:dyDescent="0.2">
      <c r="A79" s="14"/>
      <c r="B79" s="16"/>
    </row>
    <row r="80" spans="1:2" outlineLevel="1" x14ac:dyDescent="0.2">
      <c r="A80" s="14"/>
      <c r="B80" s="16"/>
    </row>
    <row r="81" spans="1:3" outlineLevel="1" x14ac:dyDescent="0.2">
      <c r="A81" s="14"/>
      <c r="B81" s="16"/>
    </row>
    <row r="82" spans="1:3" outlineLevel="1" x14ac:dyDescent="0.2">
      <c r="A82" s="14"/>
      <c r="B82" s="16"/>
    </row>
    <row r="83" spans="1:3" outlineLevel="1" x14ac:dyDescent="0.2">
      <c r="A83" s="14"/>
      <c r="B83" s="16"/>
    </row>
    <row r="84" spans="1:3" outlineLevel="1" x14ac:dyDescent="0.2">
      <c r="A84" s="14"/>
      <c r="B84" s="16"/>
    </row>
    <row r="85" spans="1:3" outlineLevel="1" x14ac:dyDescent="0.2">
      <c r="A85" s="14"/>
      <c r="B85" s="16"/>
    </row>
    <row r="86" spans="1:3" outlineLevel="1" x14ac:dyDescent="0.2">
      <c r="A86" s="14"/>
      <c r="B86" s="16"/>
    </row>
    <row r="87" spans="1:3" outlineLevel="1" x14ac:dyDescent="0.2">
      <c r="A87" s="14"/>
      <c r="B87" s="16"/>
    </row>
    <row r="88" spans="1:3" outlineLevel="1" x14ac:dyDescent="0.2">
      <c r="A88" s="14"/>
      <c r="B88" s="16"/>
    </row>
    <row r="89" spans="1:3" outlineLevel="1" x14ac:dyDescent="0.2">
      <c r="A89" s="14"/>
      <c r="B89" s="16"/>
    </row>
    <row r="90" spans="1:3" outlineLevel="1" x14ac:dyDescent="0.2">
      <c r="A90" s="14"/>
      <c r="B90" s="16"/>
    </row>
    <row r="91" spans="1:3" outlineLevel="1" x14ac:dyDescent="0.2">
      <c r="A91" s="14"/>
      <c r="B91" s="16"/>
    </row>
    <row r="92" spans="1:3" outlineLevel="1" x14ac:dyDescent="0.2">
      <c r="A92" s="14"/>
      <c r="B92" s="16"/>
    </row>
    <row r="93" spans="1:3" outlineLevel="1" x14ac:dyDescent="0.2">
      <c r="A93" s="14"/>
      <c r="B93" s="16"/>
      <c r="C93" s="2"/>
    </row>
    <row r="94" spans="1:3" outlineLevel="1" x14ac:dyDescent="0.2">
      <c r="A94" s="14"/>
      <c r="B94" s="16"/>
      <c r="C94" s="2"/>
    </row>
    <row r="95" spans="1:3" outlineLevel="1" x14ac:dyDescent="0.2">
      <c r="A95" s="14"/>
      <c r="B95" s="16"/>
      <c r="C95" s="2"/>
    </row>
    <row r="96" spans="1:3" outlineLevel="1" x14ac:dyDescent="0.2">
      <c r="A96" s="14"/>
      <c r="B96" s="16"/>
      <c r="C96" s="2"/>
    </row>
    <row r="97" spans="1:2" outlineLevel="1" x14ac:dyDescent="0.2">
      <c r="A97" s="14"/>
      <c r="B97" s="16"/>
    </row>
    <row r="98" spans="1:2" outlineLevel="1" x14ac:dyDescent="0.2">
      <c r="A98" s="14"/>
      <c r="B98" s="16"/>
    </row>
    <row r="99" spans="1:2" outlineLevel="1" x14ac:dyDescent="0.2">
      <c r="A99" s="14"/>
      <c r="B99" s="16"/>
    </row>
    <row r="100" spans="1:2" outlineLevel="1" x14ac:dyDescent="0.2">
      <c r="A100" s="14"/>
      <c r="B100" s="16"/>
    </row>
    <row r="101" spans="1:2" outlineLevel="1" x14ac:dyDescent="0.2">
      <c r="A101" s="14"/>
      <c r="B101" s="16"/>
    </row>
    <row r="102" spans="1:2" x14ac:dyDescent="0.2">
      <c r="A102" s="14"/>
      <c r="B102" s="16"/>
    </row>
    <row r="103" spans="1:2" x14ac:dyDescent="0.2">
      <c r="A103" s="14"/>
      <c r="B103" s="16"/>
    </row>
    <row r="104" spans="1:2" x14ac:dyDescent="0.2">
      <c r="A104" s="14"/>
      <c r="B104" s="16"/>
    </row>
    <row r="105" spans="1:2" x14ac:dyDescent="0.2">
      <c r="A105" s="14"/>
      <c r="B105" s="16"/>
    </row>
    <row r="106" spans="1:2" x14ac:dyDescent="0.2">
      <c r="A106" s="14"/>
      <c r="B106" s="16"/>
    </row>
    <row r="107" spans="1:2" x14ac:dyDescent="0.2">
      <c r="A107" s="14"/>
      <c r="B107" s="16"/>
    </row>
    <row r="108" spans="1:2" x14ac:dyDescent="0.2">
      <c r="A108" s="14"/>
      <c r="B108" s="16"/>
    </row>
    <row r="109" spans="1:2" x14ac:dyDescent="0.2">
      <c r="A109" s="14"/>
      <c r="B109" s="16"/>
    </row>
    <row r="110" spans="1:2" x14ac:dyDescent="0.2">
      <c r="A110" s="14"/>
      <c r="B110" s="16"/>
    </row>
    <row r="111" spans="1:2" x14ac:dyDescent="0.2">
      <c r="A111" s="14"/>
      <c r="B111" s="16"/>
    </row>
    <row r="112" spans="1:2" x14ac:dyDescent="0.2">
      <c r="A112" s="14"/>
      <c r="B112" s="16"/>
    </row>
    <row r="113" spans="1:3" x14ac:dyDescent="0.2">
      <c r="A113" s="14"/>
      <c r="B113" s="16"/>
    </row>
    <row r="114" spans="1:3" x14ac:dyDescent="0.2">
      <c r="A114" s="14"/>
      <c r="B114" s="16"/>
    </row>
    <row r="115" spans="1:3" x14ac:dyDescent="0.2">
      <c r="A115" s="14"/>
      <c r="B115" s="16"/>
    </row>
    <row r="116" spans="1:3" x14ac:dyDescent="0.2">
      <c r="A116" s="14"/>
      <c r="B116" s="16"/>
    </row>
    <row r="117" spans="1:3" x14ac:dyDescent="0.2">
      <c r="A117" s="14"/>
      <c r="B117" s="16"/>
    </row>
    <row r="118" spans="1:3" x14ac:dyDescent="0.2">
      <c r="A118" s="14"/>
      <c r="B118" s="16"/>
    </row>
    <row r="119" spans="1:3" x14ac:dyDescent="0.2">
      <c r="A119" s="14"/>
      <c r="B119" s="16"/>
    </row>
    <row r="120" spans="1:3" ht="12" customHeight="1" x14ac:dyDescent="0.2">
      <c r="A120" s="14"/>
      <c r="B120" s="16"/>
    </row>
    <row r="121" spans="1:3" x14ac:dyDescent="0.2">
      <c r="A121" s="14"/>
      <c r="B121" s="16"/>
      <c r="C121" s="2"/>
    </row>
    <row r="122" spans="1:3" x14ac:dyDescent="0.2">
      <c r="A122" s="14"/>
      <c r="B122" s="16"/>
      <c r="C122" s="2"/>
    </row>
    <row r="123" spans="1:3" x14ac:dyDescent="0.2">
      <c r="A123" s="14"/>
      <c r="B123" s="16"/>
    </row>
    <row r="124" spans="1:3" x14ac:dyDescent="0.2">
      <c r="A124" s="14"/>
      <c r="B124" s="16"/>
    </row>
    <row r="125" spans="1:3" x14ac:dyDescent="0.2">
      <c r="A125" s="14"/>
      <c r="B125" s="16"/>
    </row>
    <row r="126" spans="1:3" x14ac:dyDescent="0.2">
      <c r="A126" s="14"/>
      <c r="B126" s="16"/>
    </row>
    <row r="127" spans="1:3" x14ac:dyDescent="0.2">
      <c r="A127" s="14"/>
      <c r="B127" s="16"/>
    </row>
    <row r="128" spans="1:3" x14ac:dyDescent="0.2">
      <c r="A128" s="14"/>
      <c r="B128" s="16"/>
    </row>
    <row r="129" spans="1:2" x14ac:dyDescent="0.2">
      <c r="A129" s="14"/>
      <c r="B129" s="16"/>
    </row>
    <row r="130" spans="1:2" x14ac:dyDescent="0.2">
      <c r="A130" s="14"/>
      <c r="B130" s="16"/>
    </row>
    <row r="131" spans="1:2" x14ac:dyDescent="0.2">
      <c r="A131" s="14"/>
      <c r="B131" s="16"/>
    </row>
    <row r="132" spans="1:2" x14ac:dyDescent="0.2">
      <c r="A132" s="14"/>
      <c r="B132" s="16"/>
    </row>
    <row r="133" spans="1:2" x14ac:dyDescent="0.2">
      <c r="A133" s="14"/>
      <c r="B133" s="16"/>
    </row>
    <row r="134" spans="1:2" x14ac:dyDescent="0.2">
      <c r="A134" s="14"/>
      <c r="B134" s="16"/>
    </row>
    <row r="135" spans="1:2" x14ac:dyDescent="0.2">
      <c r="A135" s="14"/>
      <c r="B135" s="16"/>
    </row>
    <row r="136" spans="1:2" x14ac:dyDescent="0.2">
      <c r="A136" s="14"/>
      <c r="B136" s="16"/>
    </row>
    <row r="137" spans="1:2" x14ac:dyDescent="0.2">
      <c r="A137" s="14"/>
      <c r="B137" s="16"/>
    </row>
    <row r="138" spans="1:2" x14ac:dyDescent="0.2">
      <c r="A138" s="14"/>
      <c r="B138" s="16"/>
    </row>
    <row r="139" spans="1:2" x14ac:dyDescent="0.2">
      <c r="A139" s="14"/>
      <c r="B139" s="16"/>
    </row>
    <row r="140" spans="1:2" x14ac:dyDescent="0.2">
      <c r="A140" s="14"/>
      <c r="B140" s="16"/>
    </row>
    <row r="141" spans="1:2" x14ac:dyDescent="0.2">
      <c r="A141" s="14"/>
      <c r="B141" s="16"/>
    </row>
    <row r="142" spans="1:2" x14ac:dyDescent="0.2">
      <c r="A142" s="14"/>
      <c r="B142" s="16"/>
    </row>
    <row r="143" spans="1:2" x14ac:dyDescent="0.2">
      <c r="A143" s="14"/>
      <c r="B143" s="16"/>
    </row>
    <row r="144" spans="1:2" x14ac:dyDescent="0.2">
      <c r="A144" s="14"/>
      <c r="B144" s="16"/>
    </row>
    <row r="145" spans="1:3" x14ac:dyDescent="0.2">
      <c r="A145" s="14"/>
      <c r="B145" s="16"/>
    </row>
    <row r="146" spans="1:3" x14ac:dyDescent="0.2">
      <c r="A146" s="14"/>
      <c r="B146" s="16"/>
      <c r="C146" s="2"/>
    </row>
    <row r="147" spans="1:3" x14ac:dyDescent="0.2">
      <c r="A147" s="14"/>
      <c r="B147" s="16"/>
      <c r="C147" s="2"/>
    </row>
    <row r="148" spans="1:3" x14ac:dyDescent="0.2">
      <c r="A148" s="14"/>
      <c r="B148" s="16"/>
      <c r="C148" s="2"/>
    </row>
    <row r="149" spans="1:3" x14ac:dyDescent="0.2">
      <c r="A149" s="14"/>
      <c r="B149" s="16"/>
    </row>
    <row r="150" spans="1:3" x14ac:dyDescent="0.2">
      <c r="A150" s="14"/>
      <c r="B150" s="16"/>
    </row>
    <row r="151" spans="1:3" x14ac:dyDescent="0.2">
      <c r="A151" s="14"/>
      <c r="B151" s="16"/>
    </row>
    <row r="152" spans="1:3" x14ac:dyDescent="0.2">
      <c r="A152" s="14"/>
      <c r="B152" s="16"/>
    </row>
    <row r="153" spans="1:3" x14ac:dyDescent="0.2">
      <c r="A153" s="14"/>
      <c r="B153" s="16"/>
    </row>
    <row r="154" spans="1:3" x14ac:dyDescent="0.2">
      <c r="A154" s="14"/>
      <c r="B154" s="16"/>
    </row>
    <row r="155" spans="1:3" x14ac:dyDescent="0.2">
      <c r="A155" s="14"/>
      <c r="B155" s="16"/>
    </row>
    <row r="156" spans="1:3" x14ac:dyDescent="0.2">
      <c r="A156" s="14"/>
      <c r="B156" s="16"/>
    </row>
    <row r="157" spans="1:3" x14ac:dyDescent="0.2">
      <c r="A157" s="14"/>
      <c r="B157" s="16"/>
    </row>
    <row r="158" spans="1:3" x14ac:dyDescent="0.2">
      <c r="A158" s="14"/>
      <c r="B158" s="16"/>
    </row>
    <row r="159" spans="1:3" x14ac:dyDescent="0.2">
      <c r="A159" s="14"/>
      <c r="B159" s="16"/>
    </row>
    <row r="160" spans="1:3" x14ac:dyDescent="0.2">
      <c r="A160" s="14"/>
      <c r="B160" s="16"/>
    </row>
    <row r="161" spans="1:2" x14ac:dyDescent="0.2">
      <c r="A161" s="14"/>
      <c r="B161" s="16"/>
    </row>
    <row r="162" spans="1:2" x14ac:dyDescent="0.2">
      <c r="A162" s="14"/>
      <c r="B162" s="16"/>
    </row>
    <row r="163" spans="1:2" x14ac:dyDescent="0.2">
      <c r="A163" s="14"/>
      <c r="B163" s="16"/>
    </row>
    <row r="164" spans="1:2" x14ac:dyDescent="0.2">
      <c r="A164" s="14"/>
      <c r="B164" s="16"/>
    </row>
    <row r="165" spans="1:2" x14ac:dyDescent="0.2">
      <c r="A165" s="14"/>
      <c r="B165" s="16"/>
    </row>
    <row r="166" spans="1:2" x14ac:dyDescent="0.2">
      <c r="A166" s="14"/>
      <c r="B166" s="16"/>
    </row>
    <row r="167" spans="1:2" x14ac:dyDescent="0.2">
      <c r="A167" s="14"/>
      <c r="B167" s="16"/>
    </row>
    <row r="168" spans="1:2" x14ac:dyDescent="0.2">
      <c r="A168" s="14"/>
      <c r="B168" s="16"/>
    </row>
    <row r="169" spans="1:2" x14ac:dyDescent="0.2">
      <c r="A169" s="14"/>
      <c r="B169" s="16"/>
    </row>
    <row r="170" spans="1:2" x14ac:dyDescent="0.2">
      <c r="A170" s="14"/>
      <c r="B170" s="16"/>
    </row>
    <row r="171" spans="1:2" x14ac:dyDescent="0.2">
      <c r="A171" s="14"/>
      <c r="B171" s="36"/>
    </row>
    <row r="172" spans="1:2" x14ac:dyDescent="0.2">
      <c r="A172" s="14"/>
      <c r="B172" s="36"/>
    </row>
    <row r="173" spans="1:2" x14ac:dyDescent="0.2">
      <c r="A173" s="14"/>
      <c r="B173" s="36"/>
    </row>
    <row r="174" spans="1:2" x14ac:dyDescent="0.2">
      <c r="A174" s="17"/>
      <c r="B174" s="37"/>
    </row>
  </sheetData>
  <phoneticPr fontId="0" type="noConversion"/>
  <pageMargins left="0.74803149606299213" right="0.74803149606299213" top="0.59055118110236227" bottom="0.59055118110236227" header="0.31496062992125984" footer="0.31496062992125984"/>
  <pageSetup paperSize="9" orientation="landscape" r:id="rId1"/>
  <headerFooter alignWithMargins="0">
    <oddFooter>&amp;L&amp;8&amp;"Arial"0130381-0000002EUO3: 2000365387.1&amp;R&amp;8&amp;"Arial"&amp;8&amp;D&amp;C&amp;8&amp;"Arial"&amp;8&amp;P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http://schemas.microsoft.com/sharepoint/v3"/>
    <IsArchived xmlns="http://schemas.microsoft.com/sharepoint/v3">No</IsArchived>
    <TemplateCRR xmlns="http://schemas.microsoft.com/sharepoint/v3">RI0</TemplateCRR>
    <MarkAsDeleted xmlns="http://schemas.microsoft.com/sharepoint/v3">No</MarkAsDeleted>
    <IsCheckedOut xmlns="http://schemas.microsoft.com/sharepoint/v3">No</IsCheckedOut>
    <IsDeleted xmlns="http://schemas.microsoft.com/sharepoint/v3">No</IsDeleted>
  </documentManagement>
</p:properties>
</file>

<file path=customXml/item2.xml><?xml version="1.0" encoding="utf-8"?>
<TemplafyFormConfiguration><![CDATA[{"formFields":[],"formDataEntries":[]}]]></TemplafyFormConfiguration>
</file>

<file path=customXml/item3.xml>��< ? x m l   v e r s i o n = " 1 . 0 "   e n c o d i n g = " u t f - 1 6 " ? > < p r o p e r t i e s   x m l n s = " h t t p : / / w w w . i m a n a g e . c o m / w o r k / x m l s c h e m a " >  
     < d o c u m e n t i d > E U O 3 ! 2 0 0 0 3 6 5 3 8 7 . 1 < / d o c u m e n t i d >  
     < s e n d e r i d > E I C H E R P < / s e n d e r i d >  
     < s e n d e r e m a i l > P H I L I P P E . E I C H E R @ A L L E N O V E R Y . C O M < / s e n d e r e m a i l >  
     < l a s t m o d i f i e d > 2 0 2 0 - 0 6 - 1 2 T 0 9 : 1 9 : 2 8 . 0 0 0 0 0 0 0 + 0 2 : 0 0 < / l a s t m o d i f i e d >  
     < d a t a b a s e > E U O 3 < / d a t a b a s e >  
 < / p r o p e r t i e s > 
</file>

<file path=customXml/item4.xml><?xml version="1.0" encoding="utf-8"?>
<TemplafyTemplateConfiguration><![CDATA[{"transformationConfigurations":[],"templateName":"AOBook","templateDescription":"","enableDocumentContentUpdater":false,"version":"1.1"}]]></TemplafyTemplateConfiguration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Templates" ma:contentTypeID="0x0101008E1931B9D01341BF82A1BE848E2F0648000D63B21F009B944AA79D7724E168C8DD" ma:contentTypeVersion="0" ma:contentTypeDescription="Templates Content Type" ma:contentTypeScope="" ma:versionID="7400c277cfb2517300528c5ec1bee26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07cc5b32d0b8d32af292e5044698b4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DocumentType" minOccurs="0"/>
                <xsd:element ref="ns1:IsCheckedOut" minOccurs="0"/>
                <xsd:element ref="ns1:MarkAsDeleted" minOccurs="0"/>
                <xsd:element ref="ns1:IsDeleted" minOccurs="0"/>
                <xsd:element ref="ns1:IsArchived" minOccurs="0"/>
                <xsd:element ref="ns1:TemplateCR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Type" ma:index="1" nillable="true" ma:displayName="Document Type" ma:list="{7E98E9E7-37F8-4377-BF70-18CFCBB466D7}" ma:internalName="DocumentTyp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CheckedOut" ma:index="2" nillable="true" ma:displayName="IsCheckedOut" ma:default="No" ma:internalName="IsCheckedOut">
      <xsd:simpleType>
        <xsd:restriction base="dms:Text"/>
      </xsd:simpleType>
    </xsd:element>
    <xsd:element name="MarkAsDeleted" ma:index="3" nillable="true" ma:displayName="Mark as Deleted" ma:default="No" ma:internalName="MarkAsDeleted">
      <xsd:simpleType>
        <xsd:restriction base="dms:Choice">
          <xsd:enumeration value="No"/>
          <xsd:enumeration value="Yes"/>
        </xsd:restriction>
      </xsd:simpleType>
    </xsd:element>
    <xsd:element name="IsDeleted" ma:index="4" nillable="true" ma:displayName="Is Deleted" ma:default="No" ma:internalName="IsDeleted">
      <xsd:simpleType>
        <xsd:restriction base="dms:Text"/>
      </xsd:simpleType>
    </xsd:element>
    <xsd:element name="IsArchived" ma:index="5" nillable="true" ma:displayName="Is Archived" ma:default="No" ma:internalName="IsArchived">
      <xsd:simpleType>
        <xsd:restriction base="dms:Text"/>
      </xsd:simpleType>
    </xsd:element>
    <xsd:element name="TemplateCRR" ma:index="6" ma:displayName="Request ID Reference" ma:internalName="TemplateCR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axOccurs="1" ma:index="0" ma:displayName="Template Nam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E8DFBF-2A52-476B-98C0-58F2C5CE9B10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FCE098D-90A7-4FCD-A919-B2C733E550CC}">
  <ds:schemaRefs/>
</ds:datastoreItem>
</file>

<file path=customXml/itemProps3.xml><?xml version="1.0" encoding="utf-8"?>
<ds:datastoreItem xmlns:ds="http://schemas.openxmlformats.org/officeDocument/2006/customXml" ds:itemID="{DE00F6F5-55EE-4B16-B345-565A310915B7}">
  <ds:schemaRefs>
    <ds:schemaRef ds:uri="http://www.imanage.com/work/xmlschema"/>
  </ds:schemaRefs>
</ds:datastoreItem>
</file>

<file path=customXml/itemProps4.xml><?xml version="1.0" encoding="utf-8"?>
<ds:datastoreItem xmlns:ds="http://schemas.openxmlformats.org/officeDocument/2006/customXml" ds:itemID="{3AB42BEF-F1B7-403C-BA46-57F7F590B88E}">
  <ds:schemaRefs/>
</ds:datastoreItem>
</file>

<file path=customXml/itemProps5.xml><?xml version="1.0" encoding="utf-8"?>
<ds:datastoreItem xmlns:ds="http://schemas.openxmlformats.org/officeDocument/2006/customXml" ds:itemID="{6F1E27E5-B73A-4976-A0CD-923AFEE52A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Calculatrice Capital investi</vt:lpstr>
      <vt:lpstr>List</vt:lpstr>
      <vt:lpstr>Coefficient réévaluation</vt:lpstr>
    </vt:vector>
  </TitlesOfParts>
  <Company>Allen &amp; Overy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AOBook</dc:title>
  <dc:creator>Allen &amp; Overy</dc:creator>
  <cp:lastModifiedBy>Julien Zebrowsky</cp:lastModifiedBy>
  <cp:lastPrinted>2020-07-22T12:53:43Z</cp:lastPrinted>
  <dcterms:created xsi:type="dcterms:W3CDTF">2002-11-21T20:05:57Z</dcterms:created>
  <dcterms:modified xsi:type="dcterms:W3CDTF">2022-11-21T15:51:27Z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0x0101008E1931B9D01341BF82A1BE848E2F0648000D63B21F009B944AA79D7724E168C8DD</vt:lpwstr>
  </property>
  <property fmtid="{D5CDD505-2E9C-101B-9397-08002B2CF9AE}" pid="3" name="FooterLeftText">
    <vt:lpwstr>&lt;imProfileCustom1/&gt;&lt;s&gt;-&lt;/s&gt;&lt;imProfileCustom2/&gt;&lt;s&gt; &lt;/s&gt;&lt;DatabaseName/&gt;&lt;s&gt;: &lt;/s&gt;&lt;Number/&gt;&lt;s&gt;.&lt;/s&gt;&lt;Version/&gt;</vt:lpwstr>
  </property>
  <property fmtid="{D5CDD505-2E9C-101B-9397-08002B2CF9AE}" pid="4" name="Binding_Root_Collection_0">
    <vt:lpwstr>{"imProfileCustom1": {"SkabelonDesign": {"type": "Text","binding": "IMan.imProfileCustom1"}},"imProfileCustom2": {"SkabelonDesign": {"type": "Text","binding": "IMan.imProfileCustom2"}},</vt:lpwstr>
  </property>
  <property fmtid="{D5CDD505-2E9C-101B-9397-08002B2CF9AE}" pid="5" name="Binding_Root_Collection_1">
    <vt:lpwstr>"DatabaseName": {"SkabelonDesign": {"type": "Text","binding": "IMan.Database.Name"}},"Number": {"SkabelonDesign": {"type": "Text","binding": "IMan.Number"}},"Version": {"SkabelonDesign": {"type": "Text","binding": "IMan.Version"}},}</vt:lpwstr>
  </property>
  <property fmtid="{D5CDD505-2E9C-101B-9397-08002B2CF9AE}" pid="6" name="FilePedigree">
    <vt:lpwstr>OSAX</vt:lpwstr>
  </property>
  <property fmtid="{D5CDD505-2E9C-101B-9397-08002B2CF9AE}" pid="7" name="DMProfile">
    <vt:lpwstr>XLBOOK</vt:lpwstr>
  </property>
  <property fmtid="{D5CDD505-2E9C-101B-9397-08002B2CF9AE}" pid="8" name="iManageDocumentType">
    <vt:lpwstr>XLBOOK</vt:lpwstr>
  </property>
  <property fmtid="{D5CDD505-2E9C-101B-9397-08002B2CF9AE}" pid="9" name="TemplafyTenantId">
    <vt:lpwstr>allenovery</vt:lpwstr>
  </property>
  <property fmtid="{D5CDD505-2E9C-101B-9397-08002B2CF9AE}" pid="10" name="TemplafyTemplateId">
    <vt:lpwstr>636693281814905094</vt:lpwstr>
  </property>
  <property fmtid="{D5CDD505-2E9C-101B-9397-08002B2CF9AE}" pid="11" name="TemplafyUserProfileId">
    <vt:lpwstr>636693281814905094</vt:lpwstr>
  </property>
  <property fmtid="{D5CDD505-2E9C-101B-9397-08002B2CF9AE}" pid="12" name="TemplafyLanguageCode">
    <vt:lpwstr>en-GB</vt:lpwstr>
  </property>
  <property fmtid="{D5CDD505-2E9C-101B-9397-08002B2CF9AE}" pid="13" name="MSIP_Label_42e67a54-274b-43d7-8098-b3ba5f50e576_Enabled">
    <vt:lpwstr>True</vt:lpwstr>
  </property>
  <property fmtid="{D5CDD505-2E9C-101B-9397-08002B2CF9AE}" pid="14" name="MSIP_Label_42e67a54-274b-43d7-8098-b3ba5f50e576_SiteId">
    <vt:lpwstr>7f0b44d2-04f8-4672-bf5d-4676796468a3</vt:lpwstr>
  </property>
  <property fmtid="{D5CDD505-2E9C-101B-9397-08002B2CF9AE}" pid="15" name="MSIP_Label_42e67a54-274b-43d7-8098-b3ba5f50e576_Owner">
    <vt:lpwstr>Philippe.Eicher@allenovery.com</vt:lpwstr>
  </property>
  <property fmtid="{D5CDD505-2E9C-101B-9397-08002B2CF9AE}" pid="16" name="MSIP_Label_42e67a54-274b-43d7-8098-b3ba5f50e576_SetDate">
    <vt:lpwstr>2020-05-04T08:41:59.6264220Z</vt:lpwstr>
  </property>
  <property fmtid="{D5CDD505-2E9C-101B-9397-08002B2CF9AE}" pid="17" name="MSIP_Label_42e67a54-274b-43d7-8098-b3ba5f50e576_Name">
    <vt:lpwstr>Restricted</vt:lpwstr>
  </property>
  <property fmtid="{D5CDD505-2E9C-101B-9397-08002B2CF9AE}" pid="18" name="MSIP_Label_42e67a54-274b-43d7-8098-b3ba5f50e576_Application">
    <vt:lpwstr>Microsoft Azure Information Protection</vt:lpwstr>
  </property>
  <property fmtid="{D5CDD505-2E9C-101B-9397-08002B2CF9AE}" pid="19" name="MSIP_Label_42e67a54-274b-43d7-8098-b3ba5f50e576_ActionId">
    <vt:lpwstr>09af2f9b-04ab-4d5c-9491-b6414dce0e61</vt:lpwstr>
  </property>
  <property fmtid="{D5CDD505-2E9C-101B-9397-08002B2CF9AE}" pid="20" name="MSIP_Label_42e67a54-274b-43d7-8098-b3ba5f50e576_Extended_MSFT_Method">
    <vt:lpwstr>Automatic</vt:lpwstr>
  </property>
  <property fmtid="{D5CDD505-2E9C-101B-9397-08002B2CF9AE}" pid="21" name="Sensitivity">
    <vt:lpwstr>Restricted</vt:lpwstr>
  </property>
  <property fmtid="{D5CDD505-2E9C-101B-9397-08002B2CF9AE}" pid="22" name="SD_TIM_Ran">
    <vt:lpwstr>True</vt:lpwstr>
  </property>
  <property fmtid="{D5CDD505-2E9C-101B-9397-08002B2CF9AE}" pid="23" name="Client">
    <vt:lpwstr>0130381</vt:lpwstr>
  </property>
  <property fmtid="{D5CDD505-2E9C-101B-9397-08002B2CF9AE}" pid="24" name="Matter">
    <vt:lpwstr>0000002</vt:lpwstr>
  </property>
  <property fmtid="{D5CDD505-2E9C-101B-9397-08002B2CF9AE}" pid="25" name="cpDocRef">
    <vt:lpwstr>EUO3: 2000365387: 1</vt:lpwstr>
  </property>
  <property fmtid="{D5CDD505-2E9C-101B-9397-08002B2CF9AE}" pid="26" name="cpClientMatter">
    <vt:lpwstr>0130381-0000002</vt:lpwstr>
  </property>
  <property fmtid="{D5CDD505-2E9C-101B-9397-08002B2CF9AE}" pid="27" name="cpCombinedRef">
    <vt:lpwstr>0130381-0000002 EUO3: 2000365387: 1</vt:lpwstr>
  </property>
</Properties>
</file>